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Håkon\Desktop\NHF\2026\resultater\"/>
    </mc:Choice>
  </mc:AlternateContent>
  <xr:revisionPtr revIDLastSave="0" documentId="13_ncr:1_{74E5F291-91B4-41C9-8804-BB8642E997AC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Dag 1" sheetId="1" r:id="rId1"/>
    <sheet name="Dag 2" sheetId="2" r:id="rId2"/>
  </sheets>
  <definedNames>
    <definedName name="_xlnm._FilterDatabase" localSheetId="0" hidden="1">'Dag 1'!$A$4:$J$4</definedName>
    <definedName name="_xlnm._FilterDatabase" localSheetId="1" hidden="1">'Dag 2'!$A$5:$J$5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" i="1" l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5" i="1"/>
  <c r="G63" i="2" l="1"/>
  <c r="G62" i="2"/>
  <c r="G61" i="2"/>
  <c r="G58" i="2"/>
  <c r="G57" i="2"/>
  <c r="G56" i="2"/>
  <c r="G55" i="2"/>
  <c r="G52" i="2"/>
  <c r="G51" i="2"/>
  <c r="G50" i="2"/>
  <c r="G49" i="2"/>
  <c r="G46" i="2"/>
  <c r="G45" i="2"/>
  <c r="G44" i="2"/>
  <c r="G43" i="2"/>
  <c r="G40" i="2"/>
  <c r="G39" i="2"/>
  <c r="G38" i="2"/>
  <c r="G37" i="2"/>
  <c r="G26" i="2"/>
  <c r="B24" i="2"/>
  <c r="H24" i="2" s="1"/>
  <c r="J24" i="2" s="1"/>
  <c r="B23" i="2"/>
  <c r="H23" i="2" s="1"/>
  <c r="J23" i="2" s="1"/>
  <c r="B22" i="2"/>
  <c r="H22" i="2" s="1"/>
  <c r="J22" i="2" s="1"/>
  <c r="B21" i="2"/>
  <c r="H21" i="2" s="1"/>
  <c r="J21" i="2" s="1"/>
  <c r="B20" i="2"/>
  <c r="H20" i="2" s="1"/>
  <c r="J20" i="2" s="1"/>
  <c r="B19" i="2"/>
  <c r="H19" i="2" s="1"/>
  <c r="J19" i="2" s="1"/>
  <c r="B18" i="2"/>
  <c r="H18" i="2" s="1"/>
  <c r="J18" i="2" s="1"/>
  <c r="B17" i="2"/>
  <c r="H17" i="2" s="1"/>
  <c r="J17" i="2" s="1"/>
  <c r="B9" i="2"/>
  <c r="H9" i="2" s="1"/>
  <c r="J9" i="2" s="1"/>
  <c r="B8" i="2"/>
  <c r="H8" i="2" s="1"/>
  <c r="J8" i="2" s="1"/>
  <c r="B7" i="2"/>
  <c r="H7" i="2" s="1"/>
  <c r="J7" i="2" s="1"/>
  <c r="B6" i="2"/>
  <c r="H6" i="2" s="1"/>
  <c r="J6" i="2" s="1"/>
  <c r="B16" i="2"/>
  <c r="H16" i="2" s="1"/>
  <c r="J16" i="2" s="1"/>
  <c r="B15" i="2"/>
  <c r="H15" i="2" s="1"/>
  <c r="J15" i="2" s="1"/>
  <c r="B14" i="2"/>
  <c r="H14" i="2" s="1"/>
  <c r="J14" i="2" s="1"/>
  <c r="B13" i="2"/>
  <c r="H13" i="2" s="1"/>
  <c r="J13" i="2" s="1"/>
  <c r="B12" i="2"/>
  <c r="H12" i="2" s="1"/>
  <c r="J12" i="2" s="1"/>
  <c r="B11" i="2"/>
  <c r="H11" i="2" s="1"/>
  <c r="J11" i="2" s="1"/>
  <c r="B10" i="2"/>
  <c r="H10" i="2" s="1"/>
  <c r="J10" i="2" s="1"/>
  <c r="G61" i="1"/>
  <c r="G60" i="1"/>
  <c r="G59" i="1"/>
  <c r="G56" i="1"/>
  <c r="G55" i="1"/>
  <c r="G54" i="1"/>
  <c r="G53" i="1"/>
  <c r="G50" i="1"/>
  <c r="G49" i="1"/>
  <c r="G48" i="1"/>
  <c r="G47" i="1"/>
  <c r="G44" i="1"/>
  <c r="G43" i="1"/>
  <c r="G42" i="1"/>
  <c r="G41" i="1"/>
  <c r="G38" i="1"/>
  <c r="G37" i="1"/>
  <c r="G36" i="1"/>
  <c r="G35" i="1"/>
  <c r="G24" i="1"/>
  <c r="B20" i="1"/>
  <c r="H20" i="1" s="1"/>
  <c r="B18" i="1"/>
  <c r="H18" i="1" s="1"/>
  <c r="B14" i="1"/>
  <c r="H14" i="1" s="1"/>
  <c r="B12" i="1"/>
  <c r="H12" i="1" s="1"/>
  <c r="B9" i="1"/>
  <c r="H9" i="1" s="1"/>
  <c r="B8" i="1"/>
  <c r="H8" i="1" s="1"/>
  <c r="B5" i="1"/>
  <c r="H5" i="1" s="1"/>
  <c r="B13" i="1"/>
  <c r="H13" i="1" s="1"/>
  <c r="B17" i="1"/>
  <c r="H17" i="1" s="1"/>
  <c r="B16" i="1"/>
  <c r="H16" i="1" s="1"/>
  <c r="B6" i="1"/>
  <c r="H6" i="1" s="1"/>
  <c r="B22" i="1"/>
  <c r="H22" i="1" s="1"/>
  <c r="B21" i="1"/>
  <c r="H21" i="1" s="1"/>
  <c r="B19" i="1"/>
  <c r="H19" i="1" s="1"/>
  <c r="B15" i="1"/>
  <c r="H15" i="1" s="1"/>
  <c r="B11" i="1"/>
  <c r="H11" i="1" s="1"/>
  <c r="B10" i="1"/>
  <c r="H10" i="1" s="1"/>
  <c r="B7" i="1"/>
  <c r="H7" i="1" s="1"/>
  <c r="G39" i="1" l="1"/>
  <c r="G45" i="1"/>
  <c r="G51" i="1"/>
  <c r="G57" i="1"/>
  <c r="G62" i="1"/>
  <c r="G41" i="2"/>
  <c r="G47" i="2"/>
  <c r="G53" i="2"/>
  <c r="G59" i="2"/>
  <c r="G64" i="2"/>
</calcChain>
</file>

<file path=xl/sharedStrings.xml><?xml version="1.0" encoding="utf-8"?>
<sst xmlns="http://schemas.openxmlformats.org/spreadsheetml/2006/main" count="480" uniqueCount="97">
  <si>
    <t>Festivalens navn</t>
  </si>
  <si>
    <t>Trondheimsfestivalen – dag 1</t>
  </si>
  <si>
    <t>Dato</t>
  </si>
  <si>
    <t>Individuell plassering etter dagens fangstvekt (kg).</t>
  </si>
  <si>
    <t>Herrer</t>
  </si>
  <si>
    <t>Medlemsnummer NHF</t>
  </si>
  <si>
    <t>Plassering</t>
  </si>
  <si>
    <t>Fornavn</t>
  </si>
  <si>
    <t>Etternavn</t>
  </si>
  <si>
    <t>Klubb</t>
  </si>
  <si>
    <t>Lag</t>
  </si>
  <si>
    <t>3512</t>
  </si>
  <si>
    <t>Helge</t>
  </si>
  <si>
    <t>Melhus</t>
  </si>
  <si>
    <t>Nordvegen HK</t>
  </si>
  <si>
    <t>MIX 2</t>
  </si>
  <si>
    <t>6415</t>
  </si>
  <si>
    <t>Ivan</t>
  </si>
  <si>
    <t>Ivanov</t>
  </si>
  <si>
    <t>Trondheim HK</t>
  </si>
  <si>
    <t>THK 2</t>
  </si>
  <si>
    <t>2001</t>
  </si>
  <si>
    <t>Lars Erik</t>
  </si>
  <si>
    <t>Berg</t>
  </si>
  <si>
    <t>Botne HK</t>
  </si>
  <si>
    <t>6413</t>
  </si>
  <si>
    <t>Ketil</t>
  </si>
  <si>
    <t>Langvatn</t>
  </si>
  <si>
    <t>THK 1</t>
  </si>
  <si>
    <t>6341</t>
  </si>
  <si>
    <t>Erik</t>
  </si>
  <si>
    <t>Dahl</t>
  </si>
  <si>
    <t>4313</t>
  </si>
  <si>
    <t>Jostein</t>
  </si>
  <si>
    <t>Nybakke</t>
  </si>
  <si>
    <t>Oslo HK</t>
  </si>
  <si>
    <t>MIX 1</t>
  </si>
  <si>
    <t>6390</t>
  </si>
  <si>
    <t>Jan Morten</t>
  </si>
  <si>
    <t>Risholt</t>
  </si>
  <si>
    <t>THK 3</t>
  </si>
  <si>
    <t>3502</t>
  </si>
  <si>
    <t>Anne-Grete</t>
  </si>
  <si>
    <t>Sætherø</t>
  </si>
  <si>
    <t>6427</t>
  </si>
  <si>
    <t>Marlene A</t>
  </si>
  <si>
    <t>Fossheim</t>
  </si>
  <si>
    <t>6361</t>
  </si>
  <si>
    <t>Ingrid</t>
  </si>
  <si>
    <t>Lunden</t>
  </si>
  <si>
    <t>6417</t>
  </si>
  <si>
    <t>Ida</t>
  </si>
  <si>
    <t>Hammerfjell</t>
  </si>
  <si>
    <t>2011</t>
  </si>
  <si>
    <t>Emma U</t>
  </si>
  <si>
    <t>6313</t>
  </si>
  <si>
    <t>Svein Erling</t>
  </si>
  <si>
    <t>Smolan</t>
  </si>
  <si>
    <t>6426</t>
  </si>
  <si>
    <t>Ingvar</t>
  </si>
  <si>
    <t>Kjærvik</t>
  </si>
  <si>
    <t>4344</t>
  </si>
  <si>
    <t>Sven</t>
  </si>
  <si>
    <t>Solbakken</t>
  </si>
  <si>
    <t>6387</t>
  </si>
  <si>
    <t>Håvard</t>
  </si>
  <si>
    <t>Strand</t>
  </si>
  <si>
    <t>6302</t>
  </si>
  <si>
    <t>Sigurd</t>
  </si>
  <si>
    <t>4355</t>
  </si>
  <si>
    <t>Johan</t>
  </si>
  <si>
    <t>Winge</t>
  </si>
  <si>
    <t>5521</t>
  </si>
  <si>
    <t>Frode</t>
  </si>
  <si>
    <t>Lerstein</t>
  </si>
  <si>
    <t>Sørøya HK</t>
  </si>
  <si>
    <t>Samlet vekt (kg)</t>
  </si>
  <si>
    <t>Største fisker</t>
  </si>
  <si>
    <t>Nr.</t>
  </si>
  <si>
    <t>Art</t>
  </si>
  <si>
    <t>Vekt</t>
  </si>
  <si>
    <t>Sei</t>
  </si>
  <si>
    <t>Lag – sammenlagt dag 1 og dag 2 (kg)</t>
  </si>
  <si>
    <t>NHF-nummer</t>
  </si>
  <si>
    <t>Alle lagmedlemmer teller. Lagresultatet gjelder samlet vekt over begge dager.</t>
  </si>
  <si>
    <t>Trondheimsfestivalen – dag 2</t>
  </si>
  <si>
    <t>Lange</t>
  </si>
  <si>
    <t>NHF nr</t>
  </si>
  <si>
    <t>Klasse</t>
  </si>
  <si>
    <t>Resultat lørdag</t>
  </si>
  <si>
    <t xml:space="preserve">Klassepoeng </t>
  </si>
  <si>
    <t>totalpoeng</t>
  </si>
  <si>
    <t>NC poeng</t>
  </si>
  <si>
    <t>H</t>
  </si>
  <si>
    <t>J</t>
  </si>
  <si>
    <t>S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</si>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</sst>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name val="Carlito"/>
    </font>
    <font>
      <sz val="11"/>
      <name val="Arial"/>
    </font>
    <font>
      <b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0" fontId="2" fillId="0" borderId="1" xfId="0" applyFont="1" applyBorder="1" applyAlignment="1">
      <alignment wrapText="1"/>
    </xf>
    <xf numFmtId="2" fontId="1" fillId="0" borderId="0" xfId="0" applyNumberFormat="1" applyFont="1"/>
    <xf numFmtId="2" fontId="2" fillId="0" borderId="0" xfId="0" applyNumberFormat="1" applyFont="1"/>
    <xf numFmtId="0" fontId="2" fillId="0" borderId="2" xfId="0" applyFont="1" applyBorder="1"/>
    <xf numFmtId="2" fontId="2" fillId="0" borderId="1" xfId="0" applyNumberFormat="1" applyFont="1" applyBorder="1" applyAlignment="1">
      <alignment wrapText="1"/>
    </xf>
    <xf numFmtId="2" fontId="2" fillId="0" borderId="2" xfId="0" applyNumberFormat="1" applyFont="1" applyBorder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9"/>
  <sheetViews>
    <sheetView workbookViewId="0">
      <selection activeCell="A4" sqref="A4:J4"/>
    </sheetView>
  </sheetViews>
  <sheetFormatPr baseColWidth="10" defaultColWidth="9" defaultRowHeight="14.25"/>
  <cols>
    <col min="1" max="1" width="19" customWidth="1"/>
    <col min="2" max="2" width="13" customWidth="1"/>
    <col min="3" max="3" width="21" customWidth="1"/>
    <col min="4" max="4" width="24" customWidth="1"/>
    <col min="5" max="5" width="21" customWidth="1"/>
    <col min="6" max="6" width="15" customWidth="1"/>
    <col min="7" max="7" width="17" customWidth="1"/>
    <col min="8" max="8" width="13" customWidth="1"/>
  </cols>
  <sheetData>
    <row r="1" spans="1:10" ht="21" customHeight="1">
      <c r="A1" s="1" t="s">
        <v>0</v>
      </c>
      <c r="B1" s="1"/>
      <c r="C1" s="1"/>
      <c r="D1" s="1" t="s">
        <v>1</v>
      </c>
      <c r="E1" s="1"/>
      <c r="F1" s="1"/>
      <c r="G1" s="1"/>
      <c r="H1" s="1"/>
    </row>
    <row r="2" spans="1:10" ht="21" customHeight="1">
      <c r="A2" s="1" t="s">
        <v>2</v>
      </c>
      <c r="B2" s="1"/>
      <c r="C2" s="1"/>
      <c r="D2" s="2">
        <v>46297</v>
      </c>
      <c r="E2" s="1"/>
      <c r="F2" s="1"/>
      <c r="G2" s="1"/>
      <c r="H2" s="1"/>
    </row>
    <row r="3" spans="1:10" ht="21" customHeight="1">
      <c r="A3" s="1" t="s">
        <v>3</v>
      </c>
      <c r="B3" s="1"/>
      <c r="C3" s="1"/>
      <c r="D3" s="1"/>
      <c r="E3" s="1"/>
      <c r="F3" s="1"/>
      <c r="G3" s="1"/>
      <c r="H3" s="1"/>
    </row>
    <row r="4" spans="1:10" ht="33" customHeight="1">
      <c r="A4" s="4" t="s">
        <v>87</v>
      </c>
      <c r="B4" s="4" t="s">
        <v>6</v>
      </c>
      <c r="C4" s="4" t="s">
        <v>7</v>
      </c>
      <c r="D4" s="4" t="s">
        <v>8</v>
      </c>
      <c r="E4" s="4" t="s">
        <v>88</v>
      </c>
      <c r="F4" s="4" t="s">
        <v>9</v>
      </c>
      <c r="G4" s="4" t="s">
        <v>89</v>
      </c>
      <c r="H4" s="4" t="s">
        <v>90</v>
      </c>
      <c r="I4" t="s">
        <v>91</v>
      </c>
      <c r="J4" t="s">
        <v>92</v>
      </c>
    </row>
    <row r="5" spans="1:10" ht="21" customHeight="1">
      <c r="A5" s="1" t="s">
        <v>55</v>
      </c>
      <c r="B5" s="1">
        <f>1+COUNTIF($G$17:$G$22,"&gt;"&amp;G5)</f>
        <v>1</v>
      </c>
      <c r="C5" s="1" t="s">
        <v>56</v>
      </c>
      <c r="D5" s="1" t="s">
        <v>57</v>
      </c>
      <c r="E5" s="1" t="s">
        <v>95</v>
      </c>
      <c r="F5" s="1" t="s">
        <v>19</v>
      </c>
      <c r="G5" s="5">
        <v>35.33</v>
      </c>
      <c r="H5" s="1">
        <f>101-B5</f>
        <v>100</v>
      </c>
      <c r="I5">
        <v>100</v>
      </c>
      <c r="J5">
        <f>(H5+I5)/2</f>
        <v>100</v>
      </c>
    </row>
    <row r="6" spans="1:10" ht="21" customHeight="1">
      <c r="A6" s="1" t="s">
        <v>41</v>
      </c>
      <c r="B6" s="1">
        <f>1+COUNTIF($G$12:$G$15,"&gt;"&amp;G6)</f>
        <v>1</v>
      </c>
      <c r="C6" s="1" t="s">
        <v>42</v>
      </c>
      <c r="D6" s="1" t="s">
        <v>43</v>
      </c>
      <c r="E6" s="1" t="s">
        <v>96</v>
      </c>
      <c r="F6" s="1" t="s">
        <v>14</v>
      </c>
      <c r="G6" s="5">
        <v>28.4</v>
      </c>
      <c r="H6" s="1">
        <f>101-B6</f>
        <v>100</v>
      </c>
      <c r="I6">
        <v>99</v>
      </c>
      <c r="J6">
        <f t="shared" ref="J6:J22" si="0">(H6+I6)/2</f>
        <v>99.5</v>
      </c>
    </row>
    <row r="7" spans="1:10" ht="21" customHeight="1">
      <c r="A7" s="1" t="s">
        <v>11</v>
      </c>
      <c r="B7" s="1">
        <f>1+COUNTIF($G$5:$G$11,"&gt;"&amp;G7)</f>
        <v>3</v>
      </c>
      <c r="C7" s="1" t="s">
        <v>12</v>
      </c>
      <c r="D7" s="1" t="s">
        <v>13</v>
      </c>
      <c r="E7" s="1" t="s">
        <v>93</v>
      </c>
      <c r="F7" s="1" t="s">
        <v>14</v>
      </c>
      <c r="G7" s="5">
        <v>26.18</v>
      </c>
      <c r="H7" s="1">
        <f>101-B7</f>
        <v>98</v>
      </c>
      <c r="I7">
        <v>98</v>
      </c>
      <c r="J7">
        <f t="shared" si="0"/>
        <v>98</v>
      </c>
    </row>
    <row r="8" spans="1:10" ht="21" customHeight="1">
      <c r="A8" s="1" t="s">
        <v>58</v>
      </c>
      <c r="B8" s="1">
        <f>1+COUNTIF($G$17:$G$22,"&gt;"&amp;G8)</f>
        <v>1</v>
      </c>
      <c r="C8" s="1" t="s">
        <v>59</v>
      </c>
      <c r="D8" s="1" t="s">
        <v>60</v>
      </c>
      <c r="E8" s="1" t="s">
        <v>95</v>
      </c>
      <c r="F8" s="1" t="s">
        <v>19</v>
      </c>
      <c r="G8" s="5">
        <v>21.29</v>
      </c>
      <c r="H8" s="1">
        <f>101-B8</f>
        <v>100</v>
      </c>
      <c r="I8">
        <v>97</v>
      </c>
      <c r="J8">
        <f t="shared" si="0"/>
        <v>98.5</v>
      </c>
    </row>
    <row r="9" spans="1:10" ht="21" customHeight="1">
      <c r="A9" s="1" t="s">
        <v>61</v>
      </c>
      <c r="B9" s="1">
        <f>1+COUNTIF($G$17:$G$22,"&gt;"&amp;G9)</f>
        <v>1</v>
      </c>
      <c r="C9" s="1" t="s">
        <v>62</v>
      </c>
      <c r="D9" s="1" t="s">
        <v>63</v>
      </c>
      <c r="E9" s="1" t="s">
        <v>95</v>
      </c>
      <c r="F9" s="1" t="s">
        <v>35</v>
      </c>
      <c r="G9" s="5">
        <v>19.86</v>
      </c>
      <c r="H9" s="1">
        <f>101-B9</f>
        <v>100</v>
      </c>
      <c r="I9">
        <v>96</v>
      </c>
      <c r="J9">
        <f t="shared" si="0"/>
        <v>98</v>
      </c>
    </row>
    <row r="10" spans="1:10" ht="21" customHeight="1">
      <c r="A10" s="1" t="s">
        <v>16</v>
      </c>
      <c r="B10" s="1">
        <f>1+COUNTIF($G$5:$G$11,"&gt;"&amp;G10)</f>
        <v>6</v>
      </c>
      <c r="C10" s="1" t="s">
        <v>17</v>
      </c>
      <c r="D10" s="1" t="s">
        <v>18</v>
      </c>
      <c r="E10" s="1" t="s">
        <v>93</v>
      </c>
      <c r="F10" s="1" t="s">
        <v>19</v>
      </c>
      <c r="G10" s="5">
        <v>18.75</v>
      </c>
      <c r="H10" s="1">
        <f>101-B10</f>
        <v>95</v>
      </c>
      <c r="I10">
        <v>95</v>
      </c>
      <c r="J10">
        <f t="shared" si="0"/>
        <v>95</v>
      </c>
    </row>
    <row r="11" spans="1:10" ht="21" customHeight="1">
      <c r="A11" s="1" t="s">
        <v>21</v>
      </c>
      <c r="B11" s="1">
        <f>1+COUNTIF($G$5:$G$11,"&gt;"&amp;G11)</f>
        <v>7</v>
      </c>
      <c r="C11" s="1" t="s">
        <v>22</v>
      </c>
      <c r="D11" s="1" t="s">
        <v>23</v>
      </c>
      <c r="E11" s="1" t="s">
        <v>93</v>
      </c>
      <c r="F11" s="1" t="s">
        <v>24</v>
      </c>
      <c r="G11" s="5">
        <v>13.94</v>
      </c>
      <c r="H11" s="1">
        <f>101-B11</f>
        <v>94</v>
      </c>
      <c r="I11">
        <v>94</v>
      </c>
      <c r="J11">
        <f t="shared" si="0"/>
        <v>94</v>
      </c>
    </row>
    <row r="12" spans="1:10" ht="21" customHeight="1">
      <c r="A12" s="1" t="s">
        <v>64</v>
      </c>
      <c r="B12" s="1">
        <f>1+COUNTIF($G$17:$G$22,"&gt;"&amp;G12)</f>
        <v>1</v>
      </c>
      <c r="C12" s="1" t="s">
        <v>65</v>
      </c>
      <c r="D12" s="1" t="s">
        <v>66</v>
      </c>
      <c r="E12" s="1" t="s">
        <v>95</v>
      </c>
      <c r="F12" s="1" t="s">
        <v>19</v>
      </c>
      <c r="G12" s="5">
        <v>13.48</v>
      </c>
      <c r="H12" s="1">
        <f>101-B12</f>
        <v>100</v>
      </c>
      <c r="I12">
        <v>93</v>
      </c>
      <c r="J12">
        <f t="shared" si="0"/>
        <v>96.5</v>
      </c>
    </row>
    <row r="13" spans="1:10" ht="21" customHeight="1">
      <c r="A13" s="1" t="s">
        <v>53</v>
      </c>
      <c r="B13" s="1">
        <f>1+COUNTIF($G$16:$G$16,"&gt;"&amp;G13)</f>
        <v>1</v>
      </c>
      <c r="C13" s="1" t="s">
        <v>54</v>
      </c>
      <c r="D13" s="1" t="s">
        <v>23</v>
      </c>
      <c r="E13" s="1" t="s">
        <v>94</v>
      </c>
      <c r="F13" s="1" t="s">
        <v>24</v>
      </c>
      <c r="G13" s="5">
        <v>12.88</v>
      </c>
      <c r="H13" s="1">
        <f>101-B13</f>
        <v>100</v>
      </c>
      <c r="I13">
        <v>92</v>
      </c>
      <c r="J13">
        <f t="shared" si="0"/>
        <v>96</v>
      </c>
    </row>
    <row r="14" spans="1:10" ht="21" customHeight="1">
      <c r="A14" s="1" t="s">
        <v>67</v>
      </c>
      <c r="B14" s="1">
        <f>1+COUNTIF($G$17:$G$22,"&gt;"&amp;G14)</f>
        <v>1</v>
      </c>
      <c r="C14" s="1" t="s">
        <v>68</v>
      </c>
      <c r="D14" s="1" t="s">
        <v>57</v>
      </c>
      <c r="E14" s="1" t="s">
        <v>95</v>
      </c>
      <c r="F14" s="1" t="s">
        <v>19</v>
      </c>
      <c r="G14" s="5">
        <v>9.9</v>
      </c>
      <c r="H14" s="1">
        <f>101-B14</f>
        <v>100</v>
      </c>
      <c r="I14">
        <v>91</v>
      </c>
      <c r="J14">
        <f t="shared" si="0"/>
        <v>95.5</v>
      </c>
    </row>
    <row r="15" spans="1:10" ht="21" customHeight="1">
      <c r="A15" s="1" t="s">
        <v>25</v>
      </c>
      <c r="B15" s="1">
        <f>1+COUNTIF($G$5:$G$11,"&gt;"&amp;G15)</f>
        <v>8</v>
      </c>
      <c r="C15" s="1" t="s">
        <v>26</v>
      </c>
      <c r="D15" s="1" t="s">
        <v>27</v>
      </c>
      <c r="E15" s="1" t="s">
        <v>93</v>
      </c>
      <c r="F15" s="1" t="s">
        <v>19</v>
      </c>
      <c r="G15" s="5">
        <v>7.3</v>
      </c>
      <c r="H15" s="1">
        <f>101-B15</f>
        <v>93</v>
      </c>
      <c r="I15">
        <v>90</v>
      </c>
      <c r="J15">
        <f t="shared" si="0"/>
        <v>91.5</v>
      </c>
    </row>
    <row r="16" spans="1:10" ht="21" customHeight="1">
      <c r="A16" s="1" t="s">
        <v>44</v>
      </c>
      <c r="B16" s="1">
        <f>1+COUNTIF($G$12:$G$15,"&gt;"&amp;G16)</f>
        <v>5</v>
      </c>
      <c r="C16" s="1" t="s">
        <v>45</v>
      </c>
      <c r="D16" s="1" t="s">
        <v>46</v>
      </c>
      <c r="E16" s="1" t="s">
        <v>96</v>
      </c>
      <c r="F16" s="1" t="s">
        <v>19</v>
      </c>
      <c r="G16" s="5">
        <v>6.46</v>
      </c>
      <c r="H16" s="1">
        <f>101-B16</f>
        <v>96</v>
      </c>
      <c r="I16">
        <v>89</v>
      </c>
      <c r="J16">
        <f t="shared" si="0"/>
        <v>92.5</v>
      </c>
    </row>
    <row r="17" spans="1:10" ht="21" customHeight="1">
      <c r="A17" s="1" t="s">
        <v>47</v>
      </c>
      <c r="B17" s="1">
        <f>1+COUNTIF($G$12:$G$15,"&gt;"&amp;G17)</f>
        <v>5</v>
      </c>
      <c r="C17" s="1" t="s">
        <v>48</v>
      </c>
      <c r="D17" s="1" t="s">
        <v>49</v>
      </c>
      <c r="E17" s="1" t="s">
        <v>96</v>
      </c>
      <c r="F17" s="1" t="s">
        <v>19</v>
      </c>
      <c r="G17" s="5">
        <v>6.38</v>
      </c>
      <c r="H17" s="1">
        <f>101-B17</f>
        <v>96</v>
      </c>
      <c r="I17">
        <v>88</v>
      </c>
      <c r="J17">
        <f t="shared" si="0"/>
        <v>92</v>
      </c>
    </row>
    <row r="18" spans="1:10" ht="21" customHeight="1">
      <c r="A18" s="1" t="s">
        <v>69</v>
      </c>
      <c r="B18" s="1">
        <f>1+COUNTIF($G$17:$G$22,"&gt;"&amp;G18)</f>
        <v>2</v>
      </c>
      <c r="C18" s="1" t="s">
        <v>70</v>
      </c>
      <c r="D18" s="1" t="s">
        <v>71</v>
      </c>
      <c r="E18" s="1" t="s">
        <v>95</v>
      </c>
      <c r="F18" s="1" t="s">
        <v>35</v>
      </c>
      <c r="G18" s="5">
        <v>5.61</v>
      </c>
      <c r="H18" s="1">
        <f>101-B18</f>
        <v>99</v>
      </c>
      <c r="I18">
        <v>87</v>
      </c>
      <c r="J18">
        <f t="shared" si="0"/>
        <v>93</v>
      </c>
    </row>
    <row r="19" spans="1:10" ht="21" customHeight="1">
      <c r="A19" s="1" t="s">
        <v>29</v>
      </c>
      <c r="B19" s="1">
        <f>1+COUNTIF($G$5:$G$11,"&gt;"&amp;G19)</f>
        <v>8</v>
      </c>
      <c r="C19" s="1" t="s">
        <v>30</v>
      </c>
      <c r="D19" s="1" t="s">
        <v>31</v>
      </c>
      <c r="E19" s="1" t="s">
        <v>93</v>
      </c>
      <c r="F19" s="1" t="s">
        <v>19</v>
      </c>
      <c r="G19" s="5">
        <v>5.18</v>
      </c>
      <c r="H19" s="1">
        <f>101-B19</f>
        <v>93</v>
      </c>
      <c r="I19">
        <v>86</v>
      </c>
      <c r="J19">
        <f t="shared" si="0"/>
        <v>89.5</v>
      </c>
    </row>
    <row r="20" spans="1:10" ht="21" customHeight="1">
      <c r="A20" s="1" t="s">
        <v>72</v>
      </c>
      <c r="B20" s="1">
        <f>1+COUNTIF($G$17:$G$22,"&gt;"&amp;G20)</f>
        <v>4</v>
      </c>
      <c r="C20" s="1" t="s">
        <v>73</v>
      </c>
      <c r="D20" s="1" t="s">
        <v>74</v>
      </c>
      <c r="E20" s="1" t="s">
        <v>95</v>
      </c>
      <c r="F20" s="1" t="s">
        <v>75</v>
      </c>
      <c r="G20" s="5">
        <v>3.06</v>
      </c>
      <c r="H20" s="1">
        <f>101-B20</f>
        <v>97</v>
      </c>
      <c r="I20">
        <v>85</v>
      </c>
      <c r="J20">
        <f t="shared" si="0"/>
        <v>91</v>
      </c>
    </row>
    <row r="21" spans="1:10" ht="21" customHeight="1">
      <c r="A21" s="1" t="s">
        <v>32</v>
      </c>
      <c r="B21" s="1">
        <f>1+COUNTIF($G$5:$G$11,"&gt;"&amp;G21)</f>
        <v>8</v>
      </c>
      <c r="C21" s="1" t="s">
        <v>33</v>
      </c>
      <c r="D21" s="1" t="s">
        <v>34</v>
      </c>
      <c r="E21" s="1" t="s">
        <v>93</v>
      </c>
      <c r="F21" s="1" t="s">
        <v>35</v>
      </c>
      <c r="G21" s="5">
        <v>2.02</v>
      </c>
      <c r="H21" s="1">
        <f>101-B21</f>
        <v>93</v>
      </c>
      <c r="I21">
        <v>84</v>
      </c>
      <c r="J21">
        <f t="shared" si="0"/>
        <v>88.5</v>
      </c>
    </row>
    <row r="22" spans="1:10" ht="21" customHeight="1">
      <c r="A22" s="1" t="s">
        <v>37</v>
      </c>
      <c r="B22" s="1">
        <f>1+COUNTIF($G$5:$G$11,"&gt;"&amp;G22)</f>
        <v>8</v>
      </c>
      <c r="C22" s="1" t="s">
        <v>38</v>
      </c>
      <c r="D22" s="1" t="s">
        <v>39</v>
      </c>
      <c r="E22" s="1" t="s">
        <v>93</v>
      </c>
      <c r="F22" s="1" t="s">
        <v>19</v>
      </c>
      <c r="G22" s="5">
        <v>1.17</v>
      </c>
      <c r="H22" s="1">
        <f>101-B22</f>
        <v>93</v>
      </c>
      <c r="I22">
        <v>83</v>
      </c>
      <c r="J22">
        <f t="shared" si="0"/>
        <v>88</v>
      </c>
    </row>
    <row r="23" spans="1:10" ht="21" customHeight="1">
      <c r="A23" s="1"/>
      <c r="B23" s="1"/>
      <c r="C23" s="1"/>
      <c r="D23" s="1"/>
      <c r="E23" s="1"/>
      <c r="F23" s="1"/>
      <c r="G23" s="1"/>
      <c r="H23" s="1"/>
    </row>
    <row r="24" spans="1:10" ht="21" customHeight="1">
      <c r="A24" s="1"/>
      <c r="B24" s="1"/>
      <c r="C24" s="1"/>
      <c r="D24" s="1"/>
      <c r="E24" s="3" t="s">
        <v>76</v>
      </c>
      <c r="F24" s="3"/>
      <c r="G24" s="6" t="e">
        <f>SUM(G5,G6,G7,G8,G9,G10,G11,G12,G13,G14,G15,G16,G17,G18,G19,G20,G21,G22,#REF!)</f>
        <v>#REF!</v>
      </c>
      <c r="H24" s="1"/>
    </row>
    <row r="25" spans="1:10" ht="21" customHeight="1">
      <c r="A25" s="1"/>
      <c r="B25" s="1"/>
      <c r="C25" s="1"/>
      <c r="D25" s="1"/>
      <c r="E25" s="1"/>
      <c r="F25" s="1"/>
      <c r="G25" s="1"/>
      <c r="H25" s="1"/>
    </row>
    <row r="26" spans="1:10" ht="21" customHeight="1">
      <c r="A26" s="3" t="s">
        <v>77</v>
      </c>
      <c r="B26" s="1"/>
      <c r="C26" s="1"/>
      <c r="D26" s="1"/>
      <c r="E26" s="1"/>
      <c r="F26" s="1"/>
      <c r="G26" s="1"/>
      <c r="H26" s="1"/>
    </row>
    <row r="27" spans="1:10" ht="33" customHeight="1">
      <c r="A27" s="4" t="s">
        <v>78</v>
      </c>
      <c r="B27" s="4"/>
      <c r="C27" s="4" t="s">
        <v>5</v>
      </c>
      <c r="D27" s="4" t="s">
        <v>7</v>
      </c>
      <c r="E27" s="4" t="s">
        <v>8</v>
      </c>
      <c r="F27" s="4" t="s">
        <v>9</v>
      </c>
      <c r="G27" s="4" t="s">
        <v>79</v>
      </c>
      <c r="H27" s="4" t="s">
        <v>80</v>
      </c>
    </row>
    <row r="28" spans="1:10" ht="21" customHeight="1">
      <c r="A28" s="1">
        <v>1</v>
      </c>
      <c r="B28" s="1"/>
      <c r="C28" s="1" t="s">
        <v>61</v>
      </c>
      <c r="D28" s="1" t="s">
        <v>62</v>
      </c>
      <c r="E28" s="1" t="s">
        <v>63</v>
      </c>
      <c r="F28" s="1" t="s">
        <v>35</v>
      </c>
      <c r="G28" s="1" t="s">
        <v>81</v>
      </c>
      <c r="H28" s="5">
        <v>5.87</v>
      </c>
    </row>
    <row r="29" spans="1:10" ht="21" customHeight="1">
      <c r="A29" s="1">
        <v>2</v>
      </c>
      <c r="B29" s="1"/>
      <c r="C29" s="1" t="s">
        <v>11</v>
      </c>
      <c r="D29" s="1" t="s">
        <v>12</v>
      </c>
      <c r="E29" s="1" t="s">
        <v>13</v>
      </c>
      <c r="F29" s="1" t="s">
        <v>14</v>
      </c>
      <c r="G29" s="5" t="s">
        <v>81</v>
      </c>
      <c r="H29" s="5">
        <v>4.04</v>
      </c>
    </row>
    <row r="30" spans="1:10" ht="21" customHeight="1">
      <c r="A30" s="1">
        <v>3</v>
      </c>
      <c r="B30" s="1"/>
      <c r="C30" s="1" t="s">
        <v>55</v>
      </c>
      <c r="D30" s="1" t="s">
        <v>56</v>
      </c>
      <c r="E30" s="1" t="s">
        <v>57</v>
      </c>
      <c r="F30" s="1" t="s">
        <v>19</v>
      </c>
      <c r="G30" s="5" t="s">
        <v>81</v>
      </c>
      <c r="H30" s="5">
        <v>3.9</v>
      </c>
    </row>
    <row r="31" spans="1:10" ht="21" customHeight="1">
      <c r="A31" s="1"/>
      <c r="B31" s="1"/>
      <c r="C31" s="1"/>
      <c r="D31" s="1"/>
      <c r="E31" s="1"/>
      <c r="F31" s="1"/>
      <c r="G31" s="5"/>
      <c r="H31" s="1"/>
    </row>
    <row r="32" spans="1:10" ht="21" customHeight="1">
      <c r="A32" s="1"/>
      <c r="B32" s="1"/>
      <c r="C32" s="1"/>
      <c r="D32" s="1"/>
      <c r="E32" s="1"/>
      <c r="F32" s="1"/>
      <c r="G32" s="5"/>
      <c r="H32" s="1"/>
    </row>
    <row r="33" spans="1:8" ht="21" customHeight="1">
      <c r="A33" s="3" t="s">
        <v>82</v>
      </c>
      <c r="B33" s="1"/>
      <c r="C33" s="1"/>
      <c r="D33" s="1"/>
      <c r="E33" s="1"/>
      <c r="F33" s="1"/>
      <c r="G33" s="5"/>
      <c r="H33" s="1"/>
    </row>
    <row r="34" spans="1:8" ht="33" customHeight="1">
      <c r="A34" s="4" t="s">
        <v>78</v>
      </c>
      <c r="B34" s="4" t="s">
        <v>83</v>
      </c>
      <c r="C34" s="4" t="s">
        <v>7</v>
      </c>
      <c r="D34" s="4" t="s">
        <v>8</v>
      </c>
      <c r="E34" s="4" t="s">
        <v>9</v>
      </c>
      <c r="F34" s="4" t="s">
        <v>10</v>
      </c>
      <c r="G34" s="8" t="s">
        <v>80</v>
      </c>
      <c r="H34" s="4"/>
    </row>
    <row r="35" spans="1:8" ht="21" customHeight="1">
      <c r="A35" s="1"/>
      <c r="B35" s="1" t="s">
        <v>69</v>
      </c>
      <c r="C35" s="1" t="s">
        <v>70</v>
      </c>
      <c r="D35" s="1" t="s">
        <v>71</v>
      </c>
      <c r="E35" s="1" t="s">
        <v>35</v>
      </c>
      <c r="F35" s="1" t="s">
        <v>36</v>
      </c>
      <c r="G35" s="5">
        <f>'Dag 1'!G22+'Dag 2'!G19</f>
        <v>33.92</v>
      </c>
      <c r="H35" s="1"/>
    </row>
    <row r="36" spans="1:8" ht="21" customHeight="1">
      <c r="A36" s="1"/>
      <c r="B36" s="1" t="s">
        <v>61</v>
      </c>
      <c r="C36" s="1" t="s">
        <v>62</v>
      </c>
      <c r="D36" s="1" t="s">
        <v>63</v>
      </c>
      <c r="E36" s="1" t="s">
        <v>35</v>
      </c>
      <c r="F36" s="1" t="s">
        <v>36</v>
      </c>
      <c r="G36" s="5">
        <f>'Dag 1'!G19+'Dag 2'!G18</f>
        <v>42.41</v>
      </c>
      <c r="H36" s="1"/>
    </row>
    <row r="37" spans="1:8" ht="21" customHeight="1">
      <c r="A37" s="1"/>
      <c r="B37" s="1" t="s">
        <v>32</v>
      </c>
      <c r="C37" s="1" t="s">
        <v>33</v>
      </c>
      <c r="D37" s="1" t="s">
        <v>34</v>
      </c>
      <c r="E37" s="1" t="s">
        <v>35</v>
      </c>
      <c r="F37" s="1" t="s">
        <v>36</v>
      </c>
      <c r="G37" s="5">
        <f>'Dag 1'!G10+'Dag 2'!G6</f>
        <v>43.05</v>
      </c>
      <c r="H37" s="1"/>
    </row>
    <row r="38" spans="1:8" ht="21" customHeight="1">
      <c r="A38" s="1"/>
      <c r="B38" s="1" t="s">
        <v>72</v>
      </c>
      <c r="C38" s="1" t="s">
        <v>73</v>
      </c>
      <c r="D38" s="1" t="s">
        <v>74</v>
      </c>
      <c r="E38" s="1" t="s">
        <v>75</v>
      </c>
      <c r="F38" s="1" t="s">
        <v>36</v>
      </c>
      <c r="G38" s="5" t="e">
        <f>'Dag 1'!#REF!+'Dag 2'!G20</f>
        <v>#REF!</v>
      </c>
      <c r="H38" s="1"/>
    </row>
    <row r="39" spans="1:8" ht="21" customHeight="1">
      <c r="A39" s="3">
        <v>1</v>
      </c>
      <c r="B39" s="3"/>
      <c r="C39" s="3"/>
      <c r="D39" s="3"/>
      <c r="E39" s="3"/>
      <c r="F39" s="7" t="s">
        <v>36</v>
      </c>
      <c r="G39" s="9" t="e">
        <f>SUM(G35:G38)</f>
        <v>#REF!</v>
      </c>
      <c r="H39" s="1"/>
    </row>
    <row r="40" spans="1:8" ht="21" customHeight="1">
      <c r="A40" s="1"/>
      <c r="B40" s="1"/>
      <c r="C40" s="1"/>
      <c r="D40" s="1"/>
      <c r="E40" s="1"/>
      <c r="F40" s="1"/>
      <c r="G40" s="5"/>
      <c r="H40" s="1"/>
    </row>
    <row r="41" spans="1:8" ht="21" customHeight="1">
      <c r="A41" s="1"/>
      <c r="B41" s="1" t="s">
        <v>41</v>
      </c>
      <c r="C41" s="1" t="s">
        <v>42</v>
      </c>
      <c r="D41" s="1" t="s">
        <v>43</v>
      </c>
      <c r="E41" s="1" t="s">
        <v>14</v>
      </c>
      <c r="F41" s="1" t="s">
        <v>15</v>
      </c>
      <c r="G41" s="5">
        <f>'Dag 1'!G12+'Dag 2'!G13</f>
        <v>46.870000000000005</v>
      </c>
      <c r="H41" s="1"/>
    </row>
    <row r="42" spans="1:8" ht="21" customHeight="1">
      <c r="A42" s="1"/>
      <c r="B42" s="1" t="s">
        <v>11</v>
      </c>
      <c r="C42" s="1" t="s">
        <v>12</v>
      </c>
      <c r="D42" s="1" t="s">
        <v>13</v>
      </c>
      <c r="E42" s="1" t="s">
        <v>14</v>
      </c>
      <c r="F42" s="1" t="s">
        <v>15</v>
      </c>
      <c r="G42" s="5">
        <f>'Dag 1'!G5+'Dag 2'!G9</f>
        <v>43.949999999999996</v>
      </c>
      <c r="H42" s="1"/>
    </row>
    <row r="43" spans="1:8" ht="21" customHeight="1">
      <c r="A43" s="1"/>
      <c r="B43" s="1" t="s">
        <v>21</v>
      </c>
      <c r="C43" s="1" t="s">
        <v>22</v>
      </c>
      <c r="D43" s="1" t="s">
        <v>23</v>
      </c>
      <c r="E43" s="1" t="s">
        <v>24</v>
      </c>
      <c r="F43" s="1" t="s">
        <v>15</v>
      </c>
      <c r="G43" s="5">
        <f>'Dag 1'!G7+'Dag 2'!G7</f>
        <v>48.96</v>
      </c>
      <c r="H43" s="1"/>
    </row>
    <row r="44" spans="1:8" ht="21" customHeight="1">
      <c r="A44" s="1"/>
      <c r="B44" s="1" t="s">
        <v>53</v>
      </c>
      <c r="C44" s="1" t="s">
        <v>54</v>
      </c>
      <c r="D44" s="1" t="s">
        <v>23</v>
      </c>
      <c r="E44" s="1" t="s">
        <v>24</v>
      </c>
      <c r="F44" s="1" t="s">
        <v>15</v>
      </c>
      <c r="G44" s="5">
        <f>'Dag 1'!G16+'Dag 2'!G17</f>
        <v>24.330000000000002</v>
      </c>
      <c r="H44" s="1"/>
    </row>
    <row r="45" spans="1:8" ht="21" customHeight="1">
      <c r="A45" s="3">
        <v>2</v>
      </c>
      <c r="B45" s="3"/>
      <c r="C45" s="3"/>
      <c r="D45" s="3"/>
      <c r="E45" s="3"/>
      <c r="F45" s="7" t="s">
        <v>15</v>
      </c>
      <c r="G45" s="9">
        <f>SUM(G41:G44)</f>
        <v>164.11</v>
      </c>
      <c r="H45" s="1"/>
    </row>
    <row r="46" spans="1:8" ht="21" customHeight="1">
      <c r="A46" s="1"/>
      <c r="B46" s="1"/>
      <c r="C46" s="1"/>
      <c r="D46" s="1"/>
      <c r="E46" s="1"/>
      <c r="F46" s="1"/>
      <c r="G46" s="5"/>
      <c r="H46" s="1"/>
    </row>
    <row r="47" spans="1:8" ht="21" customHeight="1">
      <c r="A47" s="1"/>
      <c r="B47" s="1" t="s">
        <v>58</v>
      </c>
      <c r="C47" s="1" t="s">
        <v>59</v>
      </c>
      <c r="D47" s="1" t="s">
        <v>60</v>
      </c>
      <c r="E47" s="1" t="s">
        <v>19</v>
      </c>
      <c r="F47" s="1" t="s">
        <v>20</v>
      </c>
      <c r="G47" s="5">
        <f>'Dag 1'!G18+'Dag 2'!G22</f>
        <v>32.54</v>
      </c>
      <c r="H47" s="1"/>
    </row>
    <row r="48" spans="1:8" ht="21" customHeight="1">
      <c r="A48" s="1"/>
      <c r="B48" s="1" t="s">
        <v>64</v>
      </c>
      <c r="C48" s="1" t="s">
        <v>65</v>
      </c>
      <c r="D48" s="1" t="s">
        <v>66</v>
      </c>
      <c r="E48" s="1" t="s">
        <v>19</v>
      </c>
      <c r="F48" s="1" t="s">
        <v>20</v>
      </c>
      <c r="G48" s="5">
        <f>'Dag 1'!G20+'Dag 2'!G24</f>
        <v>18.96</v>
      </c>
      <c r="H48" s="1"/>
    </row>
    <row r="49" spans="1:8" ht="21" customHeight="1">
      <c r="A49" s="1"/>
      <c r="B49" s="1" t="s">
        <v>55</v>
      </c>
      <c r="C49" s="1" t="s">
        <v>56</v>
      </c>
      <c r="D49" s="1" t="s">
        <v>57</v>
      </c>
      <c r="E49" s="1" t="s">
        <v>19</v>
      </c>
      <c r="F49" s="1" t="s">
        <v>20</v>
      </c>
      <c r="G49" s="5">
        <f>'Dag 1'!G17+'Dag 2'!G23</f>
        <v>33.21</v>
      </c>
      <c r="H49" s="1"/>
    </row>
    <row r="50" spans="1:8" ht="21" customHeight="1">
      <c r="A50" s="1"/>
      <c r="B50" s="1" t="s">
        <v>16</v>
      </c>
      <c r="C50" s="1" t="s">
        <v>17</v>
      </c>
      <c r="D50" s="1" t="s">
        <v>18</v>
      </c>
      <c r="E50" s="1" t="s">
        <v>19</v>
      </c>
      <c r="F50" s="1" t="s">
        <v>20</v>
      </c>
      <c r="G50" s="5">
        <f>'Dag 1'!G6+'Dag 2'!G12</f>
        <v>70.31</v>
      </c>
      <c r="H50" s="1"/>
    </row>
    <row r="51" spans="1:8" ht="21" customHeight="1">
      <c r="A51" s="3">
        <v>3</v>
      </c>
      <c r="B51" s="3"/>
      <c r="C51" s="3"/>
      <c r="D51" s="3"/>
      <c r="E51" s="3"/>
      <c r="F51" s="7" t="s">
        <v>20</v>
      </c>
      <c r="G51" s="9">
        <f>SUM(G47:G50)</f>
        <v>155.02000000000001</v>
      </c>
      <c r="H51" s="1"/>
    </row>
    <row r="52" spans="1:8" ht="21" customHeight="1">
      <c r="A52" s="1"/>
      <c r="B52" s="1"/>
      <c r="C52" s="1"/>
      <c r="D52" s="1"/>
      <c r="E52" s="1"/>
      <c r="F52" s="1"/>
      <c r="G52" s="5"/>
      <c r="H52" s="1"/>
    </row>
    <row r="53" spans="1:8" ht="21" customHeight="1">
      <c r="A53" s="1"/>
      <c r="B53" s="1" t="s">
        <v>29</v>
      </c>
      <c r="C53" s="1" t="s">
        <v>30</v>
      </c>
      <c r="D53" s="1" t="s">
        <v>31</v>
      </c>
      <c r="E53" s="1" t="s">
        <v>19</v>
      </c>
      <c r="F53" s="1" t="s">
        <v>28</v>
      </c>
      <c r="G53" s="5">
        <f>'Dag 1'!G9+'Dag 2'!G8</f>
        <v>38.659999999999997</v>
      </c>
      <c r="H53" s="1"/>
    </row>
    <row r="54" spans="1:8" ht="21" customHeight="1">
      <c r="A54" s="1"/>
      <c r="B54" s="1" t="s">
        <v>47</v>
      </c>
      <c r="C54" s="1" t="s">
        <v>48</v>
      </c>
      <c r="D54" s="1" t="s">
        <v>49</v>
      </c>
      <c r="E54" s="1" t="s">
        <v>19</v>
      </c>
      <c r="F54" s="1" t="s">
        <v>28</v>
      </c>
      <c r="G54" s="5">
        <f>'Dag 1'!G14+'Dag 2'!G14</f>
        <v>39.83</v>
      </c>
      <c r="H54" s="1"/>
    </row>
    <row r="55" spans="1:8" ht="21" customHeight="1">
      <c r="A55" s="1"/>
      <c r="B55" s="1" t="s">
        <v>67</v>
      </c>
      <c r="C55" s="1" t="s">
        <v>68</v>
      </c>
      <c r="D55" s="1" t="s">
        <v>57</v>
      </c>
      <c r="E55" s="1" t="s">
        <v>19</v>
      </c>
      <c r="F55" s="1" t="s">
        <v>28</v>
      </c>
      <c r="G55" s="5">
        <f>'Dag 1'!G21+'Dag 2'!G21</f>
        <v>29.86</v>
      </c>
      <c r="H55" s="1"/>
    </row>
    <row r="56" spans="1:8" ht="21" customHeight="1">
      <c r="A56" s="1"/>
      <c r="B56" s="1" t="s">
        <v>25</v>
      </c>
      <c r="C56" s="1" t="s">
        <v>26</v>
      </c>
      <c r="D56" s="1" t="s">
        <v>27</v>
      </c>
      <c r="E56" s="1" t="s">
        <v>19</v>
      </c>
      <c r="F56" s="1" t="s">
        <v>28</v>
      </c>
      <c r="G56" s="5">
        <f>'Dag 1'!G8+'Dag 2'!G10</f>
        <v>121.94</v>
      </c>
      <c r="H56" s="1"/>
    </row>
    <row r="57" spans="1:8" ht="21" customHeight="1">
      <c r="A57" s="3">
        <v>4</v>
      </c>
      <c r="B57" s="3"/>
      <c r="C57" s="3"/>
      <c r="D57" s="3"/>
      <c r="E57" s="3"/>
      <c r="F57" s="7" t="s">
        <v>28</v>
      </c>
      <c r="G57" s="9">
        <f>SUM(G53:G56)</f>
        <v>230.29</v>
      </c>
      <c r="H57" s="1"/>
    </row>
    <row r="58" spans="1:8" ht="21" customHeight="1">
      <c r="A58" s="1"/>
      <c r="B58" s="1"/>
      <c r="C58" s="1"/>
      <c r="D58" s="1"/>
      <c r="E58" s="1"/>
      <c r="F58" s="1"/>
      <c r="G58" s="5"/>
      <c r="H58" s="1"/>
    </row>
    <row r="59" spans="1:8" ht="21" customHeight="1">
      <c r="A59" s="1"/>
      <c r="B59" s="1" t="s">
        <v>44</v>
      </c>
      <c r="C59" s="1" t="s">
        <v>45</v>
      </c>
      <c r="D59" s="1" t="s">
        <v>46</v>
      </c>
      <c r="E59" s="1" t="s">
        <v>19</v>
      </c>
      <c r="F59" s="1" t="s">
        <v>40</v>
      </c>
      <c r="G59" s="5">
        <f>'Dag 1'!G13+'Dag 2'!G15</f>
        <v>36.86</v>
      </c>
      <c r="H59" s="1"/>
    </row>
    <row r="60" spans="1:8" ht="21" customHeight="1">
      <c r="A60" s="1"/>
      <c r="B60" s="1" t="s">
        <v>37</v>
      </c>
      <c r="C60" s="1" t="s">
        <v>38</v>
      </c>
      <c r="D60" s="1" t="s">
        <v>39</v>
      </c>
      <c r="E60" s="1" t="s">
        <v>19</v>
      </c>
      <c r="F60" s="1" t="s">
        <v>40</v>
      </c>
      <c r="G60" s="5">
        <f>'Dag 1'!G11+'Dag 2'!G11</f>
        <v>58.019999999999996</v>
      </c>
      <c r="H60" s="1"/>
    </row>
    <row r="61" spans="1:8" ht="21" customHeight="1">
      <c r="A61" s="1"/>
      <c r="B61" s="1" t="s">
        <v>50</v>
      </c>
      <c r="C61" s="1" t="s">
        <v>51</v>
      </c>
      <c r="D61" s="1" t="s">
        <v>52</v>
      </c>
      <c r="E61" s="1" t="s">
        <v>19</v>
      </c>
      <c r="F61" s="1" t="s">
        <v>40</v>
      </c>
      <c r="G61" s="5">
        <f>'Dag 1'!G15+'Dag 2'!G16</f>
        <v>29.23</v>
      </c>
      <c r="H61" s="1"/>
    </row>
    <row r="62" spans="1:8" ht="21" customHeight="1">
      <c r="A62" s="3">
        <v>5</v>
      </c>
      <c r="B62" s="3"/>
      <c r="C62" s="3"/>
      <c r="D62" s="3"/>
      <c r="E62" s="3"/>
      <c r="F62" s="7" t="s">
        <v>40</v>
      </c>
      <c r="G62" s="9">
        <f>SUM(G59:G61)</f>
        <v>124.11</v>
      </c>
      <c r="H62" s="1"/>
    </row>
    <row r="63" spans="1:8" ht="21" customHeight="1">
      <c r="A63" s="1"/>
      <c r="B63" s="1"/>
      <c r="C63" s="1"/>
      <c r="D63" s="1"/>
      <c r="E63" s="1"/>
      <c r="F63" s="1"/>
      <c r="G63" s="5"/>
      <c r="H63" s="1"/>
    </row>
    <row r="64" spans="1:8" ht="21" customHeight="1">
      <c r="A64" s="1" t="s">
        <v>84</v>
      </c>
      <c r="B64" s="1"/>
      <c r="C64" s="1"/>
      <c r="D64" s="1"/>
      <c r="E64" s="1"/>
      <c r="F64" s="1"/>
      <c r="G64" s="5"/>
      <c r="H64" s="1"/>
    </row>
    <row r="65" spans="1:8" ht="21" customHeight="1">
      <c r="A65" s="1"/>
      <c r="B65" s="1"/>
      <c r="C65" s="1"/>
      <c r="D65" s="1"/>
      <c r="E65" s="1"/>
      <c r="F65" s="1"/>
      <c r="G65" s="1"/>
      <c r="H65" s="1"/>
    </row>
    <row r="66" spans="1:8" ht="21" customHeight="1">
      <c r="A66" s="1"/>
      <c r="B66" s="1"/>
      <c r="C66" s="1"/>
      <c r="D66" s="1"/>
      <c r="E66" s="1"/>
      <c r="F66" s="1"/>
      <c r="G66" s="1"/>
      <c r="H66" s="1"/>
    </row>
    <row r="67" spans="1:8" ht="21" customHeight="1">
      <c r="A67" s="1"/>
      <c r="B67" s="1"/>
      <c r="C67" s="1"/>
      <c r="D67" s="1"/>
      <c r="E67" s="1"/>
      <c r="F67" s="1"/>
      <c r="G67" s="1"/>
      <c r="H67" s="1"/>
    </row>
    <row r="68" spans="1:8" ht="21" customHeight="1">
      <c r="A68" s="1"/>
      <c r="B68" s="1"/>
      <c r="C68" s="1"/>
      <c r="D68" s="1"/>
      <c r="E68" s="1"/>
      <c r="F68" s="1"/>
      <c r="G68" s="1"/>
      <c r="H68" s="1"/>
    </row>
    <row r="69" spans="1:8" ht="21" customHeight="1">
      <c r="A69" s="1"/>
      <c r="B69" s="1"/>
      <c r="C69" s="1"/>
      <c r="D69" s="1"/>
      <c r="E69" s="1"/>
      <c r="F69" s="1"/>
      <c r="G69" s="1"/>
      <c r="H69" s="1"/>
    </row>
  </sheetData>
  <autoFilter ref="A4:J4" xr:uid="{00000000-0001-0000-0000-000000000000}">
    <sortState xmlns:xlrd2="http://schemas.microsoft.com/office/spreadsheetml/2017/richdata2" ref="A5:J23">
      <sortCondition descending="1" ref="G4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71"/>
  <sheetViews>
    <sheetView tabSelected="1" topLeftCell="A6" workbookViewId="0">
      <selection activeCell="E18" sqref="E18:E23"/>
    </sheetView>
  </sheetViews>
  <sheetFormatPr baseColWidth="10" defaultColWidth="9" defaultRowHeight="14.25"/>
  <cols>
    <col min="1" max="1" width="19" customWidth="1"/>
    <col min="2" max="2" width="13" customWidth="1"/>
    <col min="3" max="3" width="21" customWidth="1"/>
    <col min="4" max="4" width="24" customWidth="1"/>
    <col min="5" max="5" width="21" customWidth="1"/>
    <col min="6" max="6" width="15" customWidth="1"/>
    <col min="7" max="7" width="17" customWidth="1"/>
    <col min="8" max="8" width="13" customWidth="1"/>
  </cols>
  <sheetData>
    <row r="1" spans="1:10" ht="21" customHeight="1">
      <c r="A1" s="1" t="s">
        <v>0</v>
      </c>
      <c r="B1" s="1"/>
      <c r="C1" s="1"/>
      <c r="D1" s="1" t="s">
        <v>85</v>
      </c>
      <c r="E1" s="1"/>
      <c r="F1" s="1"/>
      <c r="G1" s="1"/>
      <c r="H1" s="1"/>
    </row>
    <row r="2" spans="1:10" ht="21" customHeight="1">
      <c r="A2" s="1" t="s">
        <v>2</v>
      </c>
      <c r="B2" s="1"/>
      <c r="C2" s="1"/>
      <c r="D2" s="2">
        <v>46298</v>
      </c>
      <c r="E2" s="1"/>
      <c r="F2" s="1"/>
      <c r="G2" s="1"/>
      <c r="H2" s="1"/>
    </row>
    <row r="3" spans="1:10" ht="21" customHeight="1">
      <c r="A3" s="1" t="s">
        <v>3</v>
      </c>
      <c r="B3" s="1"/>
      <c r="C3" s="1"/>
      <c r="D3" s="1"/>
      <c r="E3" s="1"/>
      <c r="F3" s="1"/>
      <c r="G3" s="1"/>
      <c r="H3" s="1"/>
    </row>
    <row r="4" spans="1:10" ht="21" customHeight="1">
      <c r="A4" s="3" t="s">
        <v>4</v>
      </c>
      <c r="B4" s="1"/>
      <c r="C4" s="1"/>
      <c r="D4" s="1"/>
      <c r="E4" s="1"/>
      <c r="F4" s="1"/>
      <c r="G4" s="1"/>
      <c r="H4" s="1"/>
    </row>
    <row r="5" spans="1:10" ht="33" customHeight="1">
      <c r="A5" s="4" t="s">
        <v>87</v>
      </c>
      <c r="B5" s="4" t="s">
        <v>6</v>
      </c>
      <c r="C5" s="4" t="s">
        <v>7</v>
      </c>
      <c r="D5" s="4" t="s">
        <v>8</v>
      </c>
      <c r="E5" s="4" t="s">
        <v>88</v>
      </c>
      <c r="F5" s="4" t="s">
        <v>9</v>
      </c>
      <c r="G5" s="4" t="s">
        <v>89</v>
      </c>
      <c r="H5" s="4" t="s">
        <v>90</v>
      </c>
      <c r="I5" t="s">
        <v>91</v>
      </c>
      <c r="J5" t="s">
        <v>92</v>
      </c>
    </row>
    <row r="6" spans="1:10" ht="21" customHeight="1">
      <c r="A6" s="1" t="s">
        <v>41</v>
      </c>
      <c r="B6" s="1">
        <f>1+COUNTIF($G$13:$G$16,"&gt;"&amp;G6)</f>
        <v>3</v>
      </c>
      <c r="C6" s="1" t="s">
        <v>42</v>
      </c>
      <c r="D6" s="1" t="s">
        <v>43</v>
      </c>
      <c r="E6" s="1" t="s">
        <v>96</v>
      </c>
      <c r="F6" s="1" t="s">
        <v>14</v>
      </c>
      <c r="G6" s="5">
        <v>24.3</v>
      </c>
      <c r="H6" s="1">
        <f>101-B6</f>
        <v>98</v>
      </c>
      <c r="I6">
        <v>89</v>
      </c>
      <c r="J6">
        <f>(H6+I6)/2</f>
        <v>93.5</v>
      </c>
    </row>
    <row r="7" spans="1:10" ht="21" customHeight="1">
      <c r="A7" s="1" t="s">
        <v>47</v>
      </c>
      <c r="B7" s="1">
        <f>1+COUNTIF($G$13:$G$16,"&gt;"&amp;G7)</f>
        <v>4</v>
      </c>
      <c r="C7" s="1" t="s">
        <v>48</v>
      </c>
      <c r="D7" s="1" t="s">
        <v>49</v>
      </c>
      <c r="E7" s="1" t="s">
        <v>96</v>
      </c>
      <c r="F7" s="1" t="s">
        <v>19</v>
      </c>
      <c r="G7" s="5">
        <v>22.78</v>
      </c>
      <c r="H7" s="1">
        <f>101-B7</f>
        <v>97</v>
      </c>
      <c r="I7">
        <v>87</v>
      </c>
      <c r="J7">
        <f>(H7+I7)/2</f>
        <v>92</v>
      </c>
    </row>
    <row r="8" spans="1:10" ht="21" customHeight="1">
      <c r="A8" s="1" t="s">
        <v>44</v>
      </c>
      <c r="B8" s="1">
        <f>1+COUNTIF($G$13:$G$16,"&gt;"&amp;G8)</f>
        <v>5</v>
      </c>
      <c r="C8" s="1" t="s">
        <v>45</v>
      </c>
      <c r="D8" s="1" t="s">
        <v>46</v>
      </c>
      <c r="E8" s="1" t="s">
        <v>96</v>
      </c>
      <c r="F8" s="1" t="s">
        <v>19</v>
      </c>
      <c r="G8" s="5">
        <v>18.8</v>
      </c>
      <c r="H8" s="1">
        <f>101-B8</f>
        <v>96</v>
      </c>
      <c r="I8">
        <v>85</v>
      </c>
      <c r="J8">
        <f>(H8+I8)/2</f>
        <v>90.5</v>
      </c>
    </row>
    <row r="9" spans="1:10" ht="21" customHeight="1">
      <c r="A9" s="1" t="s">
        <v>50</v>
      </c>
      <c r="B9" s="1">
        <f>1+COUNTIF($G$13:$G$16,"&gt;"&amp;G9)</f>
        <v>5</v>
      </c>
      <c r="C9" s="1" t="s">
        <v>51</v>
      </c>
      <c r="D9" s="1" t="s">
        <v>52</v>
      </c>
      <c r="E9" s="1" t="s">
        <v>96</v>
      </c>
      <c r="F9" s="1" t="s">
        <v>19</v>
      </c>
      <c r="G9" s="5">
        <v>8.6199999999999992</v>
      </c>
      <c r="H9" s="1">
        <f>101-B9</f>
        <v>96</v>
      </c>
      <c r="I9">
        <v>82</v>
      </c>
      <c r="J9">
        <f>(H9+I9)/2</f>
        <v>89</v>
      </c>
    </row>
    <row r="10" spans="1:10" ht="21" customHeight="1">
      <c r="A10" s="1" t="s">
        <v>32</v>
      </c>
      <c r="B10" s="1">
        <f>1+COUNTIF($G$6:$G$12,"&gt;"&amp;G10)</f>
        <v>1</v>
      </c>
      <c r="C10" s="10" t="s">
        <v>33</v>
      </c>
      <c r="D10" s="10" t="s">
        <v>34</v>
      </c>
      <c r="E10" s="1" t="s">
        <v>93</v>
      </c>
      <c r="F10" s="1" t="s">
        <v>35</v>
      </c>
      <c r="G10" s="5">
        <v>100.65</v>
      </c>
      <c r="H10" s="1">
        <f>101-B10</f>
        <v>100</v>
      </c>
      <c r="I10">
        <v>100</v>
      </c>
      <c r="J10">
        <f>(H10+I10)/2</f>
        <v>100</v>
      </c>
    </row>
    <row r="11" spans="1:10" ht="21" customHeight="1">
      <c r="A11" s="1" t="s">
        <v>21</v>
      </c>
      <c r="B11" s="1">
        <f>1+COUNTIF($G$6:$G$12,"&gt;"&amp;G11)</f>
        <v>2</v>
      </c>
      <c r="C11" s="10" t="s">
        <v>22</v>
      </c>
      <c r="D11" s="10" t="s">
        <v>23</v>
      </c>
      <c r="E11" s="1" t="s">
        <v>93</v>
      </c>
      <c r="F11" s="1" t="s">
        <v>24</v>
      </c>
      <c r="G11" s="5">
        <v>44.08</v>
      </c>
      <c r="H11" s="1">
        <f>101-B11</f>
        <v>99</v>
      </c>
      <c r="I11">
        <v>99</v>
      </c>
      <c r="J11">
        <f>(H11+I11)/2</f>
        <v>99</v>
      </c>
    </row>
    <row r="12" spans="1:10" ht="21.75" customHeight="1">
      <c r="A12" s="1" t="s">
        <v>29</v>
      </c>
      <c r="B12" s="1">
        <f>1+COUNTIF($G$6:$G$12,"&gt;"&amp;G12)</f>
        <v>3</v>
      </c>
      <c r="C12" s="1" t="s">
        <v>30</v>
      </c>
      <c r="D12" s="1" t="s">
        <v>31</v>
      </c>
      <c r="E12" s="1" t="s">
        <v>93</v>
      </c>
      <c r="F12" s="1" t="s">
        <v>19</v>
      </c>
      <c r="G12" s="5">
        <v>41.91</v>
      </c>
      <c r="H12" s="1">
        <f>101-B12</f>
        <v>98</v>
      </c>
      <c r="I12">
        <v>98</v>
      </c>
      <c r="J12">
        <f>(H12+I12)/2</f>
        <v>98</v>
      </c>
    </row>
    <row r="13" spans="1:10" ht="21" customHeight="1">
      <c r="A13" s="1" t="s">
        <v>11</v>
      </c>
      <c r="B13" s="1">
        <f>1+COUNTIF($G$6:$G$12,"&gt;"&amp;G13)</f>
        <v>4</v>
      </c>
      <c r="C13" s="10" t="s">
        <v>12</v>
      </c>
      <c r="D13" s="10" t="s">
        <v>13</v>
      </c>
      <c r="E13" s="1" t="s">
        <v>93</v>
      </c>
      <c r="F13" s="1" t="s">
        <v>14</v>
      </c>
      <c r="G13" s="5">
        <v>33.39</v>
      </c>
      <c r="H13" s="1">
        <f>101-B13</f>
        <v>97</v>
      </c>
      <c r="I13">
        <v>96</v>
      </c>
      <c r="J13">
        <f>(H13+I13)/2</f>
        <v>96.5</v>
      </c>
    </row>
    <row r="14" spans="1:10" ht="21" customHeight="1">
      <c r="A14" s="1" t="s">
        <v>25</v>
      </c>
      <c r="B14" s="1">
        <f>1+COUNTIF($G$6:$G$12,"&gt;"&amp;G14)</f>
        <v>4</v>
      </c>
      <c r="C14" s="10" t="s">
        <v>26</v>
      </c>
      <c r="D14" s="10" t="s">
        <v>27</v>
      </c>
      <c r="E14" s="1" t="s">
        <v>93</v>
      </c>
      <c r="F14" s="1" t="s">
        <v>19</v>
      </c>
      <c r="G14" s="5">
        <v>29.93</v>
      </c>
      <c r="H14" s="1">
        <f>101-B14</f>
        <v>97</v>
      </c>
      <c r="I14">
        <v>93</v>
      </c>
      <c r="J14">
        <f>(H14+I14)/2</f>
        <v>95</v>
      </c>
    </row>
    <row r="15" spans="1:10" ht="21" customHeight="1">
      <c r="A15" s="1" t="s">
        <v>37</v>
      </c>
      <c r="B15" s="1">
        <f>1+COUNTIF($G$6:$G$12,"&gt;"&amp;G15)</f>
        <v>5</v>
      </c>
      <c r="C15" s="10" t="s">
        <v>38</v>
      </c>
      <c r="D15" s="10" t="s">
        <v>39</v>
      </c>
      <c r="E15" s="1" t="s">
        <v>93</v>
      </c>
      <c r="F15" s="1" t="s">
        <v>19</v>
      </c>
      <c r="G15" s="5">
        <v>23.98</v>
      </c>
      <c r="H15" s="1">
        <f>101-B15</f>
        <v>96</v>
      </c>
      <c r="I15">
        <v>88</v>
      </c>
      <c r="J15">
        <f>(H15+I15)/2</f>
        <v>92</v>
      </c>
    </row>
    <row r="16" spans="1:10" ht="21" customHeight="1">
      <c r="A16" s="1" t="s">
        <v>16</v>
      </c>
      <c r="B16" s="1">
        <f>1+COUNTIF($G$6:$G$12,"&gt;"&amp;G16)</f>
        <v>6</v>
      </c>
      <c r="C16" s="10" t="s">
        <v>17</v>
      </c>
      <c r="D16" s="10" t="s">
        <v>18</v>
      </c>
      <c r="E16" s="1" t="s">
        <v>93</v>
      </c>
      <c r="F16" s="1" t="s">
        <v>19</v>
      </c>
      <c r="G16" s="5">
        <v>21.93</v>
      </c>
      <c r="H16" s="1">
        <f>101-B16</f>
        <v>95</v>
      </c>
      <c r="I16">
        <v>86</v>
      </c>
      <c r="J16">
        <f>(H16+I16)/2</f>
        <v>90.5</v>
      </c>
    </row>
    <row r="17" spans="1:10" ht="21" customHeight="1">
      <c r="A17" s="1" t="s">
        <v>53</v>
      </c>
      <c r="B17" s="1">
        <f>1+COUNTIF($G$17:$G$17,"&gt;"&amp;G17)</f>
        <v>1</v>
      </c>
      <c r="C17" s="1" t="s">
        <v>54</v>
      </c>
      <c r="D17" s="1" t="s">
        <v>23</v>
      </c>
      <c r="E17" s="1" t="s">
        <v>94</v>
      </c>
      <c r="F17" s="1" t="s">
        <v>24</v>
      </c>
      <c r="G17" s="5">
        <v>17.87</v>
      </c>
      <c r="H17" s="1">
        <f>101-B17</f>
        <v>100</v>
      </c>
      <c r="I17">
        <v>84</v>
      </c>
      <c r="J17">
        <f>(H17+I17)/2</f>
        <v>92</v>
      </c>
    </row>
    <row r="18" spans="1:10" ht="21" customHeight="1">
      <c r="A18" s="1" t="s">
        <v>61</v>
      </c>
      <c r="B18" s="1">
        <f>1+COUNTIF($G$18:$G$24,"&gt;"&amp;G18)</f>
        <v>1</v>
      </c>
      <c r="C18" s="1" t="s">
        <v>62</v>
      </c>
      <c r="D18" s="1" t="s">
        <v>63</v>
      </c>
      <c r="E18" s="1" t="s">
        <v>95</v>
      </c>
      <c r="F18" s="1" t="s">
        <v>35</v>
      </c>
      <c r="G18" s="5">
        <v>37.229999999999997</v>
      </c>
      <c r="H18" s="1">
        <f>101-B18</f>
        <v>100</v>
      </c>
      <c r="I18">
        <v>97</v>
      </c>
      <c r="J18">
        <f>(H18+I18)/2</f>
        <v>98.5</v>
      </c>
    </row>
    <row r="19" spans="1:10" ht="21" customHeight="1">
      <c r="A19" s="1" t="s">
        <v>69</v>
      </c>
      <c r="B19" s="1">
        <f>1+COUNTIF($G$18:$G$24,"&gt;"&amp;G19)</f>
        <v>2</v>
      </c>
      <c r="C19" s="1" t="s">
        <v>70</v>
      </c>
      <c r="D19" s="1" t="s">
        <v>71</v>
      </c>
      <c r="E19" s="1" t="s">
        <v>95</v>
      </c>
      <c r="F19" s="1" t="s">
        <v>35</v>
      </c>
      <c r="G19" s="5">
        <v>32.75</v>
      </c>
      <c r="H19" s="1">
        <f>101-B19</f>
        <v>99</v>
      </c>
      <c r="I19">
        <v>95</v>
      </c>
      <c r="J19">
        <f>(H19+I19)/2</f>
        <v>97</v>
      </c>
    </row>
    <row r="20" spans="1:10" ht="21" customHeight="1">
      <c r="A20" s="1" t="s">
        <v>72</v>
      </c>
      <c r="B20" s="1">
        <f>1+COUNTIF($G$18:$G$24,"&gt;"&amp;G20)</f>
        <v>3</v>
      </c>
      <c r="C20" s="1" t="s">
        <v>73</v>
      </c>
      <c r="D20" s="1" t="s">
        <v>74</v>
      </c>
      <c r="E20" s="1" t="s">
        <v>95</v>
      </c>
      <c r="F20" s="1" t="s">
        <v>75</v>
      </c>
      <c r="G20" s="5">
        <v>31.94</v>
      </c>
      <c r="H20" s="1">
        <f>101-B20</f>
        <v>98</v>
      </c>
      <c r="I20">
        <v>94</v>
      </c>
      <c r="J20">
        <f>(H20+I20)/2</f>
        <v>96</v>
      </c>
    </row>
    <row r="21" spans="1:10" ht="21" customHeight="1">
      <c r="A21" s="1" t="s">
        <v>67</v>
      </c>
      <c r="B21" s="1">
        <f>1+COUNTIF($G$18:$G$24,"&gt;"&amp;G21)</f>
        <v>4</v>
      </c>
      <c r="C21" s="1" t="s">
        <v>68</v>
      </c>
      <c r="D21" s="1" t="s">
        <v>57</v>
      </c>
      <c r="E21" s="1" t="s">
        <v>95</v>
      </c>
      <c r="F21" s="1" t="s">
        <v>19</v>
      </c>
      <c r="G21" s="5">
        <v>27.84</v>
      </c>
      <c r="H21" s="1">
        <f>101-B21</f>
        <v>97</v>
      </c>
      <c r="I21">
        <v>92</v>
      </c>
      <c r="J21">
        <f>(H21+I21)/2</f>
        <v>94.5</v>
      </c>
    </row>
    <row r="22" spans="1:10" ht="21" customHeight="1">
      <c r="A22" s="1" t="s">
        <v>58</v>
      </c>
      <c r="B22" s="1">
        <f>1+COUNTIF($G$18:$G$24,"&gt;"&amp;G22)</f>
        <v>5</v>
      </c>
      <c r="C22" s="1" t="s">
        <v>59</v>
      </c>
      <c r="D22" s="1" t="s">
        <v>60</v>
      </c>
      <c r="E22" s="1" t="s">
        <v>95</v>
      </c>
      <c r="F22" s="1" t="s">
        <v>19</v>
      </c>
      <c r="G22" s="5">
        <v>26.93</v>
      </c>
      <c r="H22" s="1">
        <f>101-B22</f>
        <v>96</v>
      </c>
      <c r="I22">
        <v>91</v>
      </c>
      <c r="J22">
        <f>(H22+I22)/2</f>
        <v>93.5</v>
      </c>
    </row>
    <row r="23" spans="1:10" ht="21" customHeight="1">
      <c r="A23" s="1" t="s">
        <v>55</v>
      </c>
      <c r="B23" s="1">
        <f>1+COUNTIF($G$18:$G$24,"&gt;"&amp;G23)</f>
        <v>6</v>
      </c>
      <c r="C23" s="1" t="s">
        <v>56</v>
      </c>
      <c r="D23" s="1" t="s">
        <v>57</v>
      </c>
      <c r="E23" s="1" t="s">
        <v>95</v>
      </c>
      <c r="F23" s="1" t="s">
        <v>19</v>
      </c>
      <c r="G23" s="5">
        <v>26.83</v>
      </c>
      <c r="H23" s="1">
        <f>101-B23</f>
        <v>95</v>
      </c>
      <c r="I23">
        <v>90</v>
      </c>
      <c r="J23">
        <f>(H23+I23)/2</f>
        <v>92.5</v>
      </c>
    </row>
    <row r="24" spans="1:10" ht="21" customHeight="1">
      <c r="A24" s="1" t="s">
        <v>64</v>
      </c>
      <c r="B24" s="1">
        <f>1+COUNTIF($G$18:$G$24,"&gt;"&amp;G24)</f>
        <v>7</v>
      </c>
      <c r="C24" s="1" t="s">
        <v>65</v>
      </c>
      <c r="D24" s="1" t="s">
        <v>66</v>
      </c>
      <c r="E24" s="1" t="s">
        <v>95</v>
      </c>
      <c r="F24" s="1" t="s">
        <v>19</v>
      </c>
      <c r="G24" s="5">
        <v>15.9</v>
      </c>
      <c r="H24" s="1">
        <f>101-B24</f>
        <v>94</v>
      </c>
      <c r="I24">
        <v>83</v>
      </c>
      <c r="J24">
        <f>(H24+I24)/2</f>
        <v>88.5</v>
      </c>
    </row>
    <row r="25" spans="1:10" ht="21" customHeight="1">
      <c r="A25" s="1"/>
      <c r="B25" s="1"/>
      <c r="C25" s="1"/>
      <c r="D25" s="1"/>
      <c r="E25" s="1"/>
      <c r="F25" s="1"/>
      <c r="G25" s="1"/>
      <c r="H25" s="1"/>
    </row>
    <row r="26" spans="1:10" ht="21" customHeight="1">
      <c r="A26" s="1"/>
      <c r="B26" s="1"/>
      <c r="C26" s="1"/>
      <c r="D26" s="1"/>
      <c r="E26" s="3" t="s">
        <v>76</v>
      </c>
      <c r="F26" s="3"/>
      <c r="G26" s="6">
        <f>SUM(G6,G7,G8,G9,G10,G11,G12,G13,G14,G15,G16,G17,G18,G19,G20,G21,G22,G23,G24)</f>
        <v>587.66</v>
      </c>
      <c r="H26" s="1"/>
    </row>
    <row r="27" spans="1:10" ht="21" customHeight="1">
      <c r="A27" s="1"/>
      <c r="B27" s="1"/>
      <c r="C27" s="1"/>
      <c r="D27" s="1"/>
      <c r="E27" s="1"/>
      <c r="F27" s="1"/>
      <c r="G27" s="1"/>
      <c r="H27" s="1"/>
    </row>
    <row r="28" spans="1:10" ht="21" customHeight="1">
      <c r="A28" s="3" t="s">
        <v>77</v>
      </c>
      <c r="B28" s="1"/>
      <c r="C28" s="1"/>
      <c r="D28" s="1"/>
      <c r="E28" s="1"/>
      <c r="F28" s="1"/>
      <c r="G28" s="1"/>
      <c r="H28" s="1"/>
    </row>
    <row r="29" spans="1:10" ht="33" customHeight="1">
      <c r="A29" s="4" t="s">
        <v>78</v>
      </c>
      <c r="B29" s="4"/>
      <c r="C29" s="4" t="s">
        <v>5</v>
      </c>
      <c r="D29" s="4" t="s">
        <v>7</v>
      </c>
      <c r="E29" s="4" t="s">
        <v>8</v>
      </c>
      <c r="F29" s="4" t="s">
        <v>9</v>
      </c>
      <c r="G29" s="4" t="s">
        <v>79</v>
      </c>
      <c r="H29" s="4" t="s">
        <v>80</v>
      </c>
    </row>
    <row r="30" spans="1:10" ht="21" customHeight="1">
      <c r="A30" s="1">
        <v>1</v>
      </c>
      <c r="B30" s="1"/>
      <c r="C30" s="1" t="s">
        <v>69</v>
      </c>
      <c r="D30" s="1" t="s">
        <v>70</v>
      </c>
      <c r="E30" s="1" t="s">
        <v>71</v>
      </c>
      <c r="F30" s="1" t="s">
        <v>35</v>
      </c>
      <c r="G30" s="1" t="s">
        <v>81</v>
      </c>
      <c r="H30" s="5">
        <v>7.28</v>
      </c>
    </row>
    <row r="31" spans="1:10" ht="21" customHeight="1">
      <c r="A31" s="1">
        <v>2</v>
      </c>
      <c r="B31" s="1"/>
      <c r="C31" s="1" t="s">
        <v>58</v>
      </c>
      <c r="D31" s="1" t="s">
        <v>59</v>
      </c>
      <c r="E31" s="1" t="s">
        <v>60</v>
      </c>
      <c r="F31" s="1" t="s">
        <v>19</v>
      </c>
      <c r="G31" s="5" t="s">
        <v>81</v>
      </c>
      <c r="H31" s="5">
        <v>6.66</v>
      </c>
    </row>
    <row r="32" spans="1:10" ht="21" customHeight="1">
      <c r="A32" s="1">
        <v>3</v>
      </c>
      <c r="B32" s="1"/>
      <c r="C32" s="1" t="s">
        <v>37</v>
      </c>
      <c r="D32" s="1" t="s">
        <v>38</v>
      </c>
      <c r="E32" s="1" t="s">
        <v>39</v>
      </c>
      <c r="F32" s="1" t="s">
        <v>19</v>
      </c>
      <c r="G32" s="5" t="s">
        <v>86</v>
      </c>
      <c r="H32" s="5">
        <v>6.21</v>
      </c>
    </row>
    <row r="33" spans="1:8" ht="21" customHeight="1">
      <c r="A33" s="1"/>
      <c r="B33" s="1"/>
      <c r="C33" s="1"/>
      <c r="D33" s="1"/>
      <c r="E33" s="1"/>
      <c r="F33" s="1"/>
      <c r="G33" s="5"/>
      <c r="H33" s="1"/>
    </row>
    <row r="34" spans="1:8" ht="21" customHeight="1">
      <c r="A34" s="1"/>
      <c r="B34" s="1"/>
      <c r="C34" s="1"/>
      <c r="D34" s="1"/>
      <c r="E34" s="1"/>
      <c r="F34" s="1"/>
      <c r="G34" s="5"/>
      <c r="H34" s="1"/>
    </row>
    <row r="35" spans="1:8" ht="21" customHeight="1">
      <c r="A35" s="3" t="s">
        <v>82</v>
      </c>
      <c r="B35" s="1"/>
      <c r="C35" s="1"/>
      <c r="D35" s="1"/>
      <c r="E35" s="1"/>
      <c r="F35" s="1"/>
      <c r="G35" s="5"/>
      <c r="H35" s="1"/>
    </row>
    <row r="36" spans="1:8" ht="33" customHeight="1">
      <c r="A36" s="4" t="s">
        <v>78</v>
      </c>
      <c r="B36" s="4" t="s">
        <v>83</v>
      </c>
      <c r="C36" s="4" t="s">
        <v>7</v>
      </c>
      <c r="D36" s="4" t="s">
        <v>8</v>
      </c>
      <c r="E36" s="4" t="s">
        <v>9</v>
      </c>
      <c r="F36" s="4" t="s">
        <v>10</v>
      </c>
      <c r="G36" s="8" t="s">
        <v>80</v>
      </c>
      <c r="H36" s="4"/>
    </row>
    <row r="37" spans="1:8" ht="21" customHeight="1">
      <c r="A37" s="1"/>
      <c r="B37" s="1" t="s">
        <v>69</v>
      </c>
      <c r="C37" s="1" t="s">
        <v>70</v>
      </c>
      <c r="D37" s="1" t="s">
        <v>71</v>
      </c>
      <c r="E37" s="1" t="s">
        <v>35</v>
      </c>
      <c r="F37" s="1" t="s">
        <v>36</v>
      </c>
      <c r="G37" s="5">
        <f>'Dag 1'!G22+'Dag 2'!G19</f>
        <v>33.92</v>
      </c>
      <c r="H37" s="1"/>
    </row>
    <row r="38" spans="1:8" ht="21" customHeight="1">
      <c r="A38" s="1"/>
      <c r="B38" s="1" t="s">
        <v>61</v>
      </c>
      <c r="C38" s="1" t="s">
        <v>62</v>
      </c>
      <c r="D38" s="1" t="s">
        <v>63</v>
      </c>
      <c r="E38" s="1" t="s">
        <v>35</v>
      </c>
      <c r="F38" s="1" t="s">
        <v>36</v>
      </c>
      <c r="G38" s="5">
        <f>'Dag 1'!G19+'Dag 2'!G18</f>
        <v>42.41</v>
      </c>
      <c r="H38" s="1"/>
    </row>
    <row r="39" spans="1:8" ht="21" customHeight="1">
      <c r="A39" s="1"/>
      <c r="B39" s="1" t="s">
        <v>32</v>
      </c>
      <c r="C39" s="1" t="s">
        <v>33</v>
      </c>
      <c r="D39" s="1" t="s">
        <v>34</v>
      </c>
      <c r="E39" s="1" t="s">
        <v>35</v>
      </c>
      <c r="F39" s="1" t="s">
        <v>36</v>
      </c>
      <c r="G39" s="5">
        <f>'Dag 1'!G10+'Dag 2'!G6</f>
        <v>43.05</v>
      </c>
      <c r="H39" s="1"/>
    </row>
    <row r="40" spans="1:8" ht="21" customHeight="1">
      <c r="A40" s="1"/>
      <c r="B40" s="1" t="s">
        <v>72</v>
      </c>
      <c r="C40" s="1" t="s">
        <v>73</v>
      </c>
      <c r="D40" s="1" t="s">
        <v>74</v>
      </c>
      <c r="E40" s="1" t="s">
        <v>75</v>
      </c>
      <c r="F40" s="1" t="s">
        <v>36</v>
      </c>
      <c r="G40" s="5" t="e">
        <f>'Dag 1'!#REF!+'Dag 2'!G20</f>
        <v>#REF!</v>
      </c>
      <c r="H40" s="1"/>
    </row>
    <row r="41" spans="1:8" ht="21" customHeight="1">
      <c r="A41" s="3">
        <v>1</v>
      </c>
      <c r="B41" s="3"/>
      <c r="C41" s="3"/>
      <c r="D41" s="3"/>
      <c r="E41" s="3"/>
      <c r="F41" s="7" t="s">
        <v>36</v>
      </c>
      <c r="G41" s="9" t="e">
        <f>SUM(G37:G40)</f>
        <v>#REF!</v>
      </c>
      <c r="H41" s="1"/>
    </row>
    <row r="42" spans="1:8" ht="21" customHeight="1">
      <c r="A42" s="1"/>
      <c r="B42" s="1"/>
      <c r="C42" s="1"/>
      <c r="D42" s="1"/>
      <c r="E42" s="1"/>
      <c r="F42" s="1"/>
      <c r="G42" s="5"/>
      <c r="H42" s="1"/>
    </row>
    <row r="43" spans="1:8" ht="21" customHeight="1">
      <c r="A43" s="1"/>
      <c r="B43" s="1" t="s">
        <v>41</v>
      </c>
      <c r="C43" s="1" t="s">
        <v>42</v>
      </c>
      <c r="D43" s="1" t="s">
        <v>43</v>
      </c>
      <c r="E43" s="1" t="s">
        <v>14</v>
      </c>
      <c r="F43" s="1" t="s">
        <v>15</v>
      </c>
      <c r="G43" s="5">
        <f>'Dag 1'!G12+'Dag 2'!G13</f>
        <v>46.870000000000005</v>
      </c>
      <c r="H43" s="1"/>
    </row>
    <row r="44" spans="1:8" ht="21" customHeight="1">
      <c r="A44" s="1"/>
      <c r="B44" s="1" t="s">
        <v>11</v>
      </c>
      <c r="C44" s="1" t="s">
        <v>12</v>
      </c>
      <c r="D44" s="1" t="s">
        <v>13</v>
      </c>
      <c r="E44" s="1" t="s">
        <v>14</v>
      </c>
      <c r="F44" s="1" t="s">
        <v>15</v>
      </c>
      <c r="G44" s="5">
        <f>'Dag 1'!G5+'Dag 2'!G9</f>
        <v>43.949999999999996</v>
      </c>
      <c r="H44" s="1"/>
    </row>
    <row r="45" spans="1:8" ht="21" customHeight="1">
      <c r="A45" s="1"/>
      <c r="B45" s="1" t="s">
        <v>21</v>
      </c>
      <c r="C45" s="1" t="s">
        <v>22</v>
      </c>
      <c r="D45" s="1" t="s">
        <v>23</v>
      </c>
      <c r="E45" s="1" t="s">
        <v>24</v>
      </c>
      <c r="F45" s="1" t="s">
        <v>15</v>
      </c>
      <c r="G45" s="5">
        <f>'Dag 1'!G7+'Dag 2'!G7</f>
        <v>48.96</v>
      </c>
      <c r="H45" s="1"/>
    </row>
    <row r="46" spans="1:8" ht="21" customHeight="1">
      <c r="A46" s="1"/>
      <c r="B46" s="1" t="s">
        <v>53</v>
      </c>
      <c r="C46" s="1" t="s">
        <v>54</v>
      </c>
      <c r="D46" s="1" t="s">
        <v>23</v>
      </c>
      <c r="E46" s="1" t="s">
        <v>24</v>
      </c>
      <c r="F46" s="1" t="s">
        <v>15</v>
      </c>
      <c r="G46" s="5">
        <f>'Dag 1'!G16+'Dag 2'!G17</f>
        <v>24.330000000000002</v>
      </c>
      <c r="H46" s="1"/>
    </row>
    <row r="47" spans="1:8" ht="21" customHeight="1">
      <c r="A47" s="3">
        <v>2</v>
      </c>
      <c r="B47" s="3"/>
      <c r="C47" s="3"/>
      <c r="D47" s="3"/>
      <c r="E47" s="3"/>
      <c r="F47" s="7" t="s">
        <v>15</v>
      </c>
      <c r="G47" s="9">
        <f>SUM(G43:G46)</f>
        <v>164.11</v>
      </c>
      <c r="H47" s="1"/>
    </row>
    <row r="48" spans="1:8" ht="21" customHeight="1">
      <c r="A48" s="1"/>
      <c r="B48" s="1"/>
      <c r="C48" s="1"/>
      <c r="D48" s="1"/>
      <c r="E48" s="1"/>
      <c r="F48" s="1"/>
      <c r="G48" s="5"/>
      <c r="H48" s="1"/>
    </row>
    <row r="49" spans="1:8" ht="21" customHeight="1">
      <c r="A49" s="1"/>
      <c r="B49" s="1" t="s">
        <v>58</v>
      </c>
      <c r="C49" s="1" t="s">
        <v>59</v>
      </c>
      <c r="D49" s="1" t="s">
        <v>60</v>
      </c>
      <c r="E49" s="1" t="s">
        <v>19</v>
      </c>
      <c r="F49" s="1" t="s">
        <v>20</v>
      </c>
      <c r="G49" s="5">
        <f>'Dag 1'!G18+'Dag 2'!G22</f>
        <v>32.54</v>
      </c>
      <c r="H49" s="1"/>
    </row>
    <row r="50" spans="1:8" ht="21" customHeight="1">
      <c r="A50" s="1"/>
      <c r="B50" s="1" t="s">
        <v>64</v>
      </c>
      <c r="C50" s="1" t="s">
        <v>65</v>
      </c>
      <c r="D50" s="1" t="s">
        <v>66</v>
      </c>
      <c r="E50" s="1" t="s">
        <v>19</v>
      </c>
      <c r="F50" s="1" t="s">
        <v>20</v>
      </c>
      <c r="G50" s="5">
        <f>'Dag 1'!G20+'Dag 2'!G24</f>
        <v>18.96</v>
      </c>
      <c r="H50" s="1"/>
    </row>
    <row r="51" spans="1:8" ht="21" customHeight="1">
      <c r="A51" s="1"/>
      <c r="B51" s="1" t="s">
        <v>55</v>
      </c>
      <c r="C51" s="1" t="s">
        <v>56</v>
      </c>
      <c r="D51" s="1" t="s">
        <v>57</v>
      </c>
      <c r="E51" s="1" t="s">
        <v>19</v>
      </c>
      <c r="F51" s="1" t="s">
        <v>20</v>
      </c>
      <c r="G51" s="5">
        <f>'Dag 1'!G17+'Dag 2'!G23</f>
        <v>33.21</v>
      </c>
      <c r="H51" s="1"/>
    </row>
    <row r="52" spans="1:8" ht="21" customHeight="1">
      <c r="A52" s="1"/>
      <c r="B52" s="1" t="s">
        <v>16</v>
      </c>
      <c r="C52" s="1" t="s">
        <v>17</v>
      </c>
      <c r="D52" s="1" t="s">
        <v>18</v>
      </c>
      <c r="E52" s="1" t="s">
        <v>19</v>
      </c>
      <c r="F52" s="1" t="s">
        <v>20</v>
      </c>
      <c r="G52" s="5">
        <f>'Dag 1'!G6+'Dag 2'!G12</f>
        <v>70.31</v>
      </c>
      <c r="H52" s="1"/>
    </row>
    <row r="53" spans="1:8" ht="21" customHeight="1">
      <c r="A53" s="3">
        <v>3</v>
      </c>
      <c r="B53" s="3"/>
      <c r="C53" s="3"/>
      <c r="D53" s="3"/>
      <c r="E53" s="3"/>
      <c r="F53" s="7" t="s">
        <v>20</v>
      </c>
      <c r="G53" s="9">
        <f>SUM(G49:G52)</f>
        <v>155.02000000000001</v>
      </c>
      <c r="H53" s="1"/>
    </row>
    <row r="54" spans="1:8" ht="21" customHeight="1">
      <c r="A54" s="1"/>
      <c r="B54" s="1"/>
      <c r="C54" s="1"/>
      <c r="D54" s="1"/>
      <c r="E54" s="1"/>
      <c r="F54" s="1"/>
      <c r="G54" s="5"/>
      <c r="H54" s="1"/>
    </row>
    <row r="55" spans="1:8" ht="21" customHeight="1">
      <c r="A55" s="1"/>
      <c r="B55" s="1" t="s">
        <v>29</v>
      </c>
      <c r="C55" s="1" t="s">
        <v>30</v>
      </c>
      <c r="D55" s="1" t="s">
        <v>31</v>
      </c>
      <c r="E55" s="1" t="s">
        <v>19</v>
      </c>
      <c r="F55" s="1" t="s">
        <v>28</v>
      </c>
      <c r="G55" s="5">
        <f>'Dag 1'!G9+'Dag 2'!G8</f>
        <v>38.659999999999997</v>
      </c>
      <c r="H55" s="1"/>
    </row>
    <row r="56" spans="1:8" ht="21" customHeight="1">
      <c r="A56" s="1"/>
      <c r="B56" s="1" t="s">
        <v>47</v>
      </c>
      <c r="C56" s="1" t="s">
        <v>48</v>
      </c>
      <c r="D56" s="1" t="s">
        <v>49</v>
      </c>
      <c r="E56" s="1" t="s">
        <v>19</v>
      </c>
      <c r="F56" s="1" t="s">
        <v>28</v>
      </c>
      <c r="G56" s="5">
        <f>'Dag 1'!G14+'Dag 2'!G14</f>
        <v>39.83</v>
      </c>
      <c r="H56" s="1"/>
    </row>
    <row r="57" spans="1:8" ht="21" customHeight="1">
      <c r="A57" s="1"/>
      <c r="B57" s="1" t="s">
        <v>67</v>
      </c>
      <c r="C57" s="1" t="s">
        <v>68</v>
      </c>
      <c r="D57" s="1" t="s">
        <v>57</v>
      </c>
      <c r="E57" s="1" t="s">
        <v>19</v>
      </c>
      <c r="F57" s="1" t="s">
        <v>28</v>
      </c>
      <c r="G57" s="5">
        <f>'Dag 1'!G21+'Dag 2'!G21</f>
        <v>29.86</v>
      </c>
      <c r="H57" s="1"/>
    </row>
    <row r="58" spans="1:8" ht="21" customHeight="1">
      <c r="A58" s="1"/>
      <c r="B58" s="1" t="s">
        <v>25</v>
      </c>
      <c r="C58" s="1" t="s">
        <v>26</v>
      </c>
      <c r="D58" s="1" t="s">
        <v>27</v>
      </c>
      <c r="E58" s="1" t="s">
        <v>19</v>
      </c>
      <c r="F58" s="1" t="s">
        <v>28</v>
      </c>
      <c r="G58" s="5">
        <f>'Dag 1'!G8+'Dag 2'!G10</f>
        <v>121.94</v>
      </c>
      <c r="H58" s="1"/>
    </row>
    <row r="59" spans="1:8" ht="21" customHeight="1">
      <c r="A59" s="3">
        <v>4</v>
      </c>
      <c r="B59" s="3"/>
      <c r="C59" s="3"/>
      <c r="D59" s="3"/>
      <c r="E59" s="3"/>
      <c r="F59" s="7" t="s">
        <v>28</v>
      </c>
      <c r="G59" s="9">
        <f>SUM(G55:G58)</f>
        <v>230.29</v>
      </c>
      <c r="H59" s="1"/>
    </row>
    <row r="60" spans="1:8" ht="21" customHeight="1">
      <c r="A60" s="1"/>
      <c r="B60" s="1"/>
      <c r="C60" s="1"/>
      <c r="D60" s="1"/>
      <c r="E60" s="1"/>
      <c r="F60" s="1"/>
      <c r="G60" s="5"/>
      <c r="H60" s="1"/>
    </row>
    <row r="61" spans="1:8" ht="21" customHeight="1">
      <c r="A61" s="1"/>
      <c r="B61" s="1" t="s">
        <v>44</v>
      </c>
      <c r="C61" s="1" t="s">
        <v>45</v>
      </c>
      <c r="D61" s="1" t="s">
        <v>46</v>
      </c>
      <c r="E61" s="1" t="s">
        <v>19</v>
      </c>
      <c r="F61" s="1" t="s">
        <v>40</v>
      </c>
      <c r="G61" s="5">
        <f>'Dag 1'!G13+'Dag 2'!G15</f>
        <v>36.86</v>
      </c>
      <c r="H61" s="1"/>
    </row>
    <row r="62" spans="1:8" ht="21" customHeight="1">
      <c r="A62" s="1"/>
      <c r="B62" s="1" t="s">
        <v>37</v>
      </c>
      <c r="C62" s="1" t="s">
        <v>38</v>
      </c>
      <c r="D62" s="1" t="s">
        <v>39</v>
      </c>
      <c r="E62" s="1" t="s">
        <v>19</v>
      </c>
      <c r="F62" s="1" t="s">
        <v>40</v>
      </c>
      <c r="G62" s="5">
        <f>'Dag 1'!G11+'Dag 2'!G11</f>
        <v>58.019999999999996</v>
      </c>
      <c r="H62" s="1"/>
    </row>
    <row r="63" spans="1:8" ht="21" customHeight="1">
      <c r="A63" s="1"/>
      <c r="B63" s="1" t="s">
        <v>50</v>
      </c>
      <c r="C63" s="1" t="s">
        <v>51</v>
      </c>
      <c r="D63" s="1" t="s">
        <v>52</v>
      </c>
      <c r="E63" s="1" t="s">
        <v>19</v>
      </c>
      <c r="F63" s="1" t="s">
        <v>40</v>
      </c>
      <c r="G63" s="5">
        <f>'Dag 1'!G15+'Dag 2'!G16</f>
        <v>29.23</v>
      </c>
      <c r="H63" s="1"/>
    </row>
    <row r="64" spans="1:8" ht="21" customHeight="1">
      <c r="A64" s="3">
        <v>5</v>
      </c>
      <c r="B64" s="3"/>
      <c r="C64" s="3"/>
      <c r="D64" s="3"/>
      <c r="E64" s="3"/>
      <c r="F64" s="7" t="s">
        <v>40</v>
      </c>
      <c r="G64" s="9">
        <f>SUM(G61:G63)</f>
        <v>124.11</v>
      </c>
      <c r="H64" s="1"/>
    </row>
    <row r="65" spans="1:8" ht="21" customHeight="1">
      <c r="A65" s="1"/>
      <c r="B65" s="1"/>
      <c r="C65" s="1"/>
      <c r="D65" s="1"/>
      <c r="E65" s="1"/>
      <c r="F65" s="1"/>
      <c r="G65" s="5"/>
      <c r="H65" s="1"/>
    </row>
    <row r="66" spans="1:8" ht="21" customHeight="1">
      <c r="A66" s="1" t="s">
        <v>84</v>
      </c>
      <c r="B66" s="1"/>
      <c r="C66" s="1"/>
      <c r="D66" s="1"/>
      <c r="E66" s="1"/>
      <c r="F66" s="1"/>
      <c r="G66" s="5"/>
      <c r="H66" s="1"/>
    </row>
    <row r="67" spans="1:8" ht="21" customHeight="1">
      <c r="A67" s="1"/>
      <c r="B67" s="1"/>
      <c r="C67" s="1"/>
      <c r="D67" s="1"/>
      <c r="E67" s="1"/>
      <c r="F67" s="1"/>
      <c r="G67" s="1"/>
      <c r="H67" s="1"/>
    </row>
    <row r="68" spans="1:8" ht="21" customHeight="1">
      <c r="A68" s="1"/>
      <c r="B68" s="1"/>
      <c r="C68" s="1"/>
      <c r="D68" s="1"/>
      <c r="E68" s="1"/>
      <c r="F68" s="1"/>
      <c r="G68" s="1"/>
      <c r="H68" s="1"/>
    </row>
    <row r="69" spans="1:8" ht="21" customHeight="1">
      <c r="A69" s="1"/>
      <c r="B69" s="1"/>
      <c r="C69" s="1"/>
      <c r="D69" s="1"/>
      <c r="E69" s="1"/>
      <c r="F69" s="1"/>
      <c r="G69" s="1"/>
      <c r="H69" s="1"/>
    </row>
    <row r="70" spans="1:8" ht="21" customHeight="1">
      <c r="A70" s="1"/>
      <c r="B70" s="1"/>
      <c r="C70" s="1"/>
      <c r="D70" s="1"/>
      <c r="E70" s="1"/>
      <c r="F70" s="1"/>
      <c r="G70" s="1"/>
      <c r="H70" s="1"/>
    </row>
    <row r="71" spans="1:8" ht="21" customHeight="1">
      <c r="A71" s="1"/>
      <c r="B71" s="1"/>
      <c r="C71" s="1"/>
      <c r="D71" s="1"/>
      <c r="E71" s="1"/>
      <c r="F71" s="1"/>
      <c r="G71" s="1"/>
      <c r="H71" s="1"/>
    </row>
  </sheetData>
  <autoFilter ref="A5:J5" xr:uid="{00000000-0001-0000-0100-000000000000}">
    <sortState xmlns:xlrd2="http://schemas.microsoft.com/office/spreadsheetml/2017/richdata2" ref="A6:J24">
      <sortCondition ref="E5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Dag 1</vt:lpstr>
      <vt:lpstr>Dag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Håkon</dc:creator>
  <cp:lastModifiedBy>105-Deputert Mester St. Svithun</cp:lastModifiedBy>
  <dcterms:created xsi:type="dcterms:W3CDTF">2026-10-22T11:33:30Z</dcterms:created>
  <dcterms:modified xsi:type="dcterms:W3CDTF">2026-10-22T12:09:23Z</dcterms:modified>
</cp:coreProperties>
</file>